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Z:\CGA\1-CCC\DCC\Divisao_de_Compra_ e_Contratos\2019\Pregões 2019\PE nº 13 - Manutenção Predial - Campus Jardim\"/>
    </mc:Choice>
  </mc:AlternateContent>
  <xr:revisionPtr revIDLastSave="0" documentId="8_{07C9AF81-1181-46BD-8856-160B7A973A51}" xr6:coauthVersionLast="40" xr6:coauthVersionMax="40" xr10:uidLastSave="{00000000-0000-0000-0000-000000000000}"/>
  <bookViews>
    <workbookView xWindow="0" yWindow="0" windowWidth="17970" windowHeight="6210" tabRatio="947" firstSheet="8" activeTab="15" xr2:uid="{00000000-000D-0000-FFFF-FFFF00000000}"/>
  </bookViews>
  <sheets>
    <sheet name="ENG" sheetId="1" r:id="rId1"/>
    <sheet name="Aux Adm" sheetId="6" r:id="rId2"/>
    <sheet name="Enc Ger" sheetId="7" r:id="rId3"/>
    <sheet name="Téc Eletric" sheetId="8" r:id="rId4"/>
    <sheet name="Bomb Hid" sheetId="9" r:id="rId5"/>
    <sheet name="Téc Tel Rede" sheetId="11" r:id="rId6"/>
    <sheet name="Téc Ref" sheetId="12" r:id="rId7"/>
    <sheet name="Ajud Manut" sheetId="13" r:id="rId8"/>
    <sheet name="AN. Xll 2 UNIFORME (2)" sheetId="10" r:id="rId9"/>
    <sheet name="AN. Xll 2 UNIFORME" sheetId="2" r:id="rId10"/>
    <sheet name="AN. Xll 3 EPI'S" sheetId="3" r:id="rId11"/>
    <sheet name="QUAD SAL" sheetId="5" r:id="rId12"/>
    <sheet name="AN XI M.O EVENTUAL" sheetId="14" r:id="rId13"/>
    <sheet name="AN XII-4 RESUMO MO" sheetId="4" r:id="rId14"/>
    <sheet name="AN XIV BASICOS" sheetId="15" r:id="rId15"/>
    <sheet name="XV  NÃO BASICO" sheetId="16" r:id="rId16"/>
    <sheet name="AN XVI RES. VALOR SER. E MAT.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7" l="1"/>
  <c r="C18" i="17"/>
  <c r="E126" i="15"/>
  <c r="E125" i="15"/>
  <c r="E124" i="15"/>
  <c r="E123" i="15"/>
  <c r="E122" i="15"/>
  <c r="E121" i="15"/>
  <c r="E120" i="15"/>
  <c r="E119" i="15"/>
  <c r="E118" i="15"/>
  <c r="E117" i="15"/>
  <c r="E116" i="15"/>
  <c r="E115" i="15"/>
  <c r="E114" i="15"/>
  <c r="E113" i="15"/>
  <c r="E112" i="15"/>
  <c r="E111" i="15"/>
  <c r="E110" i="15"/>
  <c r="E109" i="15"/>
  <c r="E108" i="15"/>
  <c r="E107" i="15"/>
  <c r="E106" i="15"/>
  <c r="E105" i="15"/>
  <c r="E104" i="15"/>
  <c r="E103" i="15"/>
  <c r="E102" i="15"/>
  <c r="E101" i="15"/>
  <c r="E100" i="15"/>
  <c r="E99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127" i="15" l="1"/>
  <c r="E131" i="15" s="1"/>
  <c r="E130" i="15"/>
  <c r="H29" i="14" l="1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I27" i="14" l="1"/>
  <c r="J27" i="14" s="1"/>
  <c r="L27" i="14" s="1"/>
  <c r="I7" i="14"/>
  <c r="J7" i="14" s="1"/>
  <c r="L7" i="14" s="1"/>
  <c r="I11" i="14"/>
  <c r="J11" i="14" s="1"/>
  <c r="L11" i="14" s="1"/>
  <c r="I29" i="14"/>
  <c r="J29" i="14" s="1"/>
  <c r="L29" i="14" s="1"/>
  <c r="I17" i="14"/>
  <c r="J17" i="14" s="1"/>
  <c r="L17" i="14" s="1"/>
  <c r="I24" i="14"/>
  <c r="J24" i="14" s="1"/>
  <c r="L24" i="14" s="1"/>
  <c r="I18" i="14"/>
  <c r="J18" i="14" s="1"/>
  <c r="L18" i="14" s="1"/>
  <c r="I23" i="14"/>
  <c r="J23" i="14" s="1"/>
  <c r="L23" i="14" s="1"/>
  <c r="I12" i="14"/>
  <c r="J12" i="14" s="1"/>
  <c r="L12" i="14" s="1"/>
  <c r="I14" i="14"/>
  <c r="J14" i="14" s="1"/>
  <c r="L14" i="14" s="1"/>
  <c r="I26" i="14"/>
  <c r="J26" i="14" s="1"/>
  <c r="L26" i="14" s="1"/>
  <c r="I9" i="14"/>
  <c r="J9" i="14" s="1"/>
  <c r="L9" i="14" s="1"/>
  <c r="I8" i="14"/>
  <c r="J8" i="14" s="1"/>
  <c r="L8" i="14" s="1"/>
  <c r="I13" i="14"/>
  <c r="J13" i="14" s="1"/>
  <c r="L13" i="14" s="1"/>
  <c r="I19" i="14"/>
  <c r="J19" i="14" s="1"/>
  <c r="L19" i="14" s="1"/>
  <c r="I25" i="14"/>
  <c r="J25" i="14" s="1"/>
  <c r="L25" i="14" s="1"/>
  <c r="I15" i="14"/>
  <c r="J15" i="14" s="1"/>
  <c r="L15" i="14" s="1"/>
  <c r="I21" i="14"/>
  <c r="J21" i="14" s="1"/>
  <c r="L21" i="14" s="1"/>
  <c r="I16" i="14"/>
  <c r="J16" i="14" s="1"/>
  <c r="L16" i="14" s="1"/>
  <c r="I22" i="14"/>
  <c r="J22" i="14" s="1"/>
  <c r="L22" i="14" s="1"/>
  <c r="I28" i="14"/>
  <c r="J28" i="14" s="1"/>
  <c r="L28" i="14" s="1"/>
  <c r="I10" i="14"/>
  <c r="J10" i="14" s="1"/>
  <c r="L10" i="14" s="1"/>
  <c r="I20" i="14"/>
  <c r="J20" i="14" s="1"/>
  <c r="L20" i="14" s="1"/>
  <c r="L30" i="14" l="1"/>
  <c r="D10" i="4"/>
  <c r="D11" i="4"/>
  <c r="D12" i="4"/>
  <c r="D13" i="4"/>
  <c r="D14" i="4"/>
  <c r="D15" i="4"/>
  <c r="D16" i="4"/>
  <c r="D9" i="4"/>
  <c r="E134" i="15" s="1"/>
  <c r="E135" i="15" s="1"/>
  <c r="E33" i="13"/>
  <c r="D27" i="13"/>
  <c r="D25" i="13"/>
  <c r="E31" i="13"/>
  <c r="D23" i="13"/>
  <c r="D138" i="13"/>
  <c r="D139" i="13" s="1"/>
  <c r="D108" i="13"/>
  <c r="D93" i="13"/>
  <c r="D87" i="13"/>
  <c r="D88" i="13" s="1"/>
  <c r="D116" i="13" s="1"/>
  <c r="D79" i="13"/>
  <c r="D80" i="13" s="1"/>
  <c r="D82" i="13" s="1"/>
  <c r="D115" i="13" s="1"/>
  <c r="D74" i="13"/>
  <c r="D96" i="13" s="1"/>
  <c r="D98" i="13" s="1"/>
  <c r="D117" i="13" s="1"/>
  <c r="E47" i="13"/>
  <c r="D15" i="13"/>
  <c r="E33" i="12"/>
  <c r="D27" i="12"/>
  <c r="D25" i="12"/>
  <c r="D23" i="12"/>
  <c r="D138" i="12"/>
  <c r="D139" i="12" s="1"/>
  <c r="D108" i="12"/>
  <c r="D93" i="12"/>
  <c r="D79" i="12"/>
  <c r="D74" i="12"/>
  <c r="D96" i="12" s="1"/>
  <c r="E47" i="12"/>
  <c r="E31" i="12"/>
  <c r="E44" i="12" s="1"/>
  <c r="D15" i="12"/>
  <c r="E33" i="11"/>
  <c r="D27" i="11"/>
  <c r="D25" i="11"/>
  <c r="E31" i="11"/>
  <c r="D23" i="11"/>
  <c r="D139" i="11"/>
  <c r="D138" i="11"/>
  <c r="D108" i="11"/>
  <c r="D93" i="11"/>
  <c r="D79" i="11"/>
  <c r="D74" i="11"/>
  <c r="D96" i="11" s="1"/>
  <c r="D98" i="11" s="1"/>
  <c r="D117" i="11" s="1"/>
  <c r="E47" i="11"/>
  <c r="D15" i="11"/>
  <c r="H16" i="10"/>
  <c r="G14" i="10"/>
  <c r="H14" i="10" s="1"/>
  <c r="G13" i="10"/>
  <c r="H13" i="10" s="1"/>
  <c r="G12" i="10"/>
  <c r="H12" i="10" s="1"/>
  <c r="G11" i="10"/>
  <c r="H11" i="10" s="1"/>
  <c r="G10" i="10"/>
  <c r="H10" i="10" s="1"/>
  <c r="E32" i="9"/>
  <c r="D27" i="9"/>
  <c r="D23" i="9"/>
  <c r="D25" i="9"/>
  <c r="E33" i="8"/>
  <c r="E33" i="7"/>
  <c r="D138" i="9"/>
  <c r="D139" i="9" s="1"/>
  <c r="D108" i="9"/>
  <c r="D93" i="9"/>
  <c r="D79" i="9"/>
  <c r="D80" i="9" s="1"/>
  <c r="D74" i="9"/>
  <c r="D96" i="9" s="1"/>
  <c r="E47" i="9"/>
  <c r="E31" i="9"/>
  <c r="D15" i="9"/>
  <c r="D27" i="8"/>
  <c r="D27" i="7"/>
  <c r="D27" i="6"/>
  <c r="D25" i="8"/>
  <c r="E31" i="8"/>
  <c r="D23" i="8"/>
  <c r="D15" i="8"/>
  <c r="D15" i="7"/>
  <c r="D139" i="8"/>
  <c r="D138" i="8"/>
  <c r="D108" i="8"/>
  <c r="D93" i="8"/>
  <c r="D79" i="8"/>
  <c r="D74" i="8"/>
  <c r="D96" i="8" s="1"/>
  <c r="D98" i="8" s="1"/>
  <c r="D117" i="8" s="1"/>
  <c r="E47" i="8"/>
  <c r="D25" i="7"/>
  <c r="E31" i="7"/>
  <c r="D23" i="7"/>
  <c r="D138" i="7"/>
  <c r="D139" i="7" s="1"/>
  <c r="D108" i="7"/>
  <c r="D93" i="7"/>
  <c r="D79" i="7"/>
  <c r="D80" i="7" s="1"/>
  <c r="D82" i="7" s="1"/>
  <c r="D74" i="7"/>
  <c r="D96" i="7" s="1"/>
  <c r="E47" i="7"/>
  <c r="H15" i="10" l="1"/>
  <c r="D87" i="7"/>
  <c r="D88" i="7" s="1"/>
  <c r="D116" i="7" s="1"/>
  <c r="D87" i="9"/>
  <c r="D88" i="9" s="1"/>
  <c r="D116" i="9" s="1"/>
  <c r="D82" i="11"/>
  <c r="D115" i="11" s="1"/>
  <c r="D98" i="7"/>
  <c r="D117" i="7" s="1"/>
  <c r="D114" i="7"/>
  <c r="D80" i="8"/>
  <c r="D82" i="8" s="1"/>
  <c r="D98" i="9"/>
  <c r="D117" i="9" s="1"/>
  <c r="D114" i="9"/>
  <c r="D80" i="11"/>
  <c r="D87" i="8"/>
  <c r="D88" i="8" s="1"/>
  <c r="D116" i="8" s="1"/>
  <c r="D87" i="11"/>
  <c r="D88" i="11" s="1"/>
  <c r="D116" i="11" s="1"/>
  <c r="L31" i="14"/>
  <c r="C12" i="17" s="1"/>
  <c r="C13" i="17"/>
  <c r="E44" i="13"/>
  <c r="E50" i="13" s="1"/>
  <c r="E145" i="13" s="1"/>
  <c r="D109" i="13"/>
  <c r="D114" i="13"/>
  <c r="E50" i="12"/>
  <c r="E145" i="12" s="1"/>
  <c r="D98" i="12"/>
  <c r="D117" i="12" s="1"/>
  <c r="D80" i="12"/>
  <c r="D82" i="12" s="1"/>
  <c r="D115" i="12" s="1"/>
  <c r="D87" i="12"/>
  <c r="D88" i="12" s="1"/>
  <c r="D116" i="12" s="1"/>
  <c r="D114" i="12"/>
  <c r="E44" i="11"/>
  <c r="E50" i="11" s="1"/>
  <c r="E145" i="11" s="1"/>
  <c r="D114" i="11"/>
  <c r="E44" i="9"/>
  <c r="E50" i="9" s="1"/>
  <c r="E145" i="9" s="1"/>
  <c r="D82" i="9"/>
  <c r="E44" i="8"/>
  <c r="E50" i="8" s="1"/>
  <c r="E145" i="8" s="1"/>
  <c r="D114" i="8"/>
  <c r="E44" i="7"/>
  <c r="E50" i="7" s="1"/>
  <c r="E145" i="7" s="1"/>
  <c r="D115" i="7"/>
  <c r="D109" i="7"/>
  <c r="D110" i="7" s="1"/>
  <c r="D118" i="7" s="1"/>
  <c r="E33" i="6"/>
  <c r="D25" i="6"/>
  <c r="E31" i="6"/>
  <c r="E44" i="6" s="1"/>
  <c r="D23" i="6"/>
  <c r="D15" i="6"/>
  <c r="D139" i="6"/>
  <c r="D138" i="6"/>
  <c r="D93" i="6"/>
  <c r="D80" i="6"/>
  <c r="D79" i="6"/>
  <c r="D74" i="6"/>
  <c r="D96" i="6" s="1"/>
  <c r="E47" i="6"/>
  <c r="D138" i="1"/>
  <c r="D139" i="1" s="1"/>
  <c r="D114" i="1"/>
  <c r="D79" i="1"/>
  <c r="D93" i="1"/>
  <c r="D74" i="1"/>
  <c r="D96" i="1" s="1"/>
  <c r="E49" i="1"/>
  <c r="E47" i="1"/>
  <c r="E46" i="1"/>
  <c r="E33" i="1"/>
  <c r="E32" i="1"/>
  <c r="D27" i="1"/>
  <c r="D25" i="1"/>
  <c r="E31" i="1"/>
  <c r="D23" i="1"/>
  <c r="D15" i="1"/>
  <c r="H16" i="2"/>
  <c r="G10" i="2"/>
  <c r="H10" i="2" s="1"/>
  <c r="F16" i="5"/>
  <c r="E38" i="12" s="1"/>
  <c r="F15" i="5"/>
  <c r="E38" i="11" s="1"/>
  <c r="F13" i="5"/>
  <c r="E38" i="8" s="1"/>
  <c r="E14" i="5"/>
  <c r="E38" i="9" s="1"/>
  <c r="D115" i="8" l="1"/>
  <c r="D109" i="8"/>
  <c r="D110" i="8" s="1"/>
  <c r="D118" i="8" s="1"/>
  <c r="D87" i="6"/>
  <c r="D88" i="6" s="1"/>
  <c r="D116" i="6" s="1"/>
  <c r="D108" i="6"/>
  <c r="D109" i="6" s="1"/>
  <c r="D98" i="1"/>
  <c r="D117" i="1" s="1"/>
  <c r="D98" i="6"/>
  <c r="D117" i="6" s="1"/>
  <c r="D120" i="7"/>
  <c r="D109" i="11"/>
  <c r="D110" i="11" s="1"/>
  <c r="D118" i="11" s="1"/>
  <c r="D120" i="11" s="1"/>
  <c r="D82" i="6"/>
  <c r="D115" i="6" s="1"/>
  <c r="E50" i="6"/>
  <c r="E145" i="6" s="1"/>
  <c r="D120" i="13"/>
  <c r="D110" i="13"/>
  <c r="D118" i="13" s="1"/>
  <c r="D109" i="12"/>
  <c r="D110" i="12" s="1"/>
  <c r="D118" i="12" s="1"/>
  <c r="D120" i="12" s="1"/>
  <c r="E106" i="12"/>
  <c r="E102" i="12"/>
  <c r="E95" i="12"/>
  <c r="E81" i="12"/>
  <c r="E69" i="12"/>
  <c r="E107" i="12"/>
  <c r="E78" i="12"/>
  <c r="E79" i="12" s="1"/>
  <c r="E70" i="12"/>
  <c r="E71" i="12"/>
  <c r="E103" i="12"/>
  <c r="E96" i="12"/>
  <c r="E92" i="12"/>
  <c r="E104" i="12"/>
  <c r="E97" i="12"/>
  <c r="E86" i="12"/>
  <c r="E72" i="12"/>
  <c r="E66" i="12"/>
  <c r="E93" i="12"/>
  <c r="E73" i="12"/>
  <c r="E67" i="12"/>
  <c r="E144" i="12"/>
  <c r="E105" i="12"/>
  <c r="E94" i="12"/>
  <c r="E87" i="12"/>
  <c r="E80" i="12"/>
  <c r="E68" i="12"/>
  <c r="E106" i="11"/>
  <c r="E102" i="11"/>
  <c r="E95" i="11"/>
  <c r="E81" i="11"/>
  <c r="E69" i="11"/>
  <c r="E107" i="11"/>
  <c r="E78" i="11"/>
  <c r="E79" i="11" s="1"/>
  <c r="E70" i="11"/>
  <c r="E103" i="11"/>
  <c r="E96" i="11"/>
  <c r="E92" i="11"/>
  <c r="E71" i="11"/>
  <c r="E104" i="11"/>
  <c r="E97" i="11"/>
  <c r="E86" i="11"/>
  <c r="E72" i="11"/>
  <c r="E66" i="11"/>
  <c r="E93" i="11"/>
  <c r="E73" i="11"/>
  <c r="E67" i="11"/>
  <c r="E144" i="11"/>
  <c r="E105" i="11"/>
  <c r="E94" i="11"/>
  <c r="E87" i="11"/>
  <c r="E80" i="11"/>
  <c r="E68" i="11"/>
  <c r="E103" i="9"/>
  <c r="E96" i="9"/>
  <c r="E92" i="9"/>
  <c r="E71" i="9"/>
  <c r="E104" i="9"/>
  <c r="E97" i="9"/>
  <c r="E86" i="9"/>
  <c r="E72" i="9"/>
  <c r="E66" i="9"/>
  <c r="E93" i="9"/>
  <c r="E73" i="9"/>
  <c r="E67" i="9"/>
  <c r="E144" i="9"/>
  <c r="E105" i="9"/>
  <c r="E94" i="9"/>
  <c r="E87" i="9"/>
  <c r="E80" i="9"/>
  <c r="E68" i="9"/>
  <c r="E106" i="9"/>
  <c r="E102" i="9"/>
  <c r="E95" i="9"/>
  <c r="E81" i="9"/>
  <c r="E69" i="9"/>
  <c r="E107" i="9"/>
  <c r="E78" i="9"/>
  <c r="E79" i="9" s="1"/>
  <c r="E70" i="9"/>
  <c r="D115" i="9"/>
  <c r="D109" i="9"/>
  <c r="D110" i="9" s="1"/>
  <c r="D118" i="9" s="1"/>
  <c r="E106" i="8"/>
  <c r="E102" i="8"/>
  <c r="E95" i="8"/>
  <c r="E81" i="8"/>
  <c r="E69" i="8"/>
  <c r="E107" i="8"/>
  <c r="E78" i="8"/>
  <c r="E79" i="8" s="1"/>
  <c r="E70" i="8"/>
  <c r="E103" i="8"/>
  <c r="E96" i="8"/>
  <c r="E92" i="8"/>
  <c r="E71" i="8"/>
  <c r="E104" i="8"/>
  <c r="E97" i="8"/>
  <c r="E86" i="8"/>
  <c r="E72" i="8"/>
  <c r="E66" i="8"/>
  <c r="E93" i="8"/>
  <c r="E73" i="8"/>
  <c r="E67" i="8"/>
  <c r="E144" i="8"/>
  <c r="E109" i="8"/>
  <c r="E105" i="8"/>
  <c r="E94" i="8"/>
  <c r="E87" i="8"/>
  <c r="E80" i="8"/>
  <c r="E68" i="8"/>
  <c r="D120" i="8"/>
  <c r="D114" i="6"/>
  <c r="D80" i="1"/>
  <c r="D82" i="1" s="1"/>
  <c r="D87" i="1"/>
  <c r="D88" i="1" s="1"/>
  <c r="D116" i="1" s="1"/>
  <c r="E38" i="1"/>
  <c r="E50" i="1"/>
  <c r="E145" i="1" s="1"/>
  <c r="F17" i="5"/>
  <c r="E32" i="13" s="1"/>
  <c r="E38" i="13" s="1"/>
  <c r="E70" i="13" s="1"/>
  <c r="F12" i="5"/>
  <c r="E32" i="7" s="1"/>
  <c r="E38" i="7" s="1"/>
  <c r="E103" i="7" s="1"/>
  <c r="F11" i="5"/>
  <c r="E32" i="6" s="1"/>
  <c r="E38" i="6" s="1"/>
  <c r="E106" i="13" l="1"/>
  <c r="E68" i="13"/>
  <c r="E102" i="13"/>
  <c r="E69" i="6"/>
  <c r="E71" i="6"/>
  <c r="E107" i="6"/>
  <c r="E93" i="6"/>
  <c r="E87" i="6"/>
  <c r="E94" i="7"/>
  <c r="E98" i="7" s="1"/>
  <c r="E117" i="7" s="1"/>
  <c r="E81" i="7"/>
  <c r="E68" i="7"/>
  <c r="E105" i="7"/>
  <c r="E73" i="7"/>
  <c r="E86" i="7"/>
  <c r="E92" i="7"/>
  <c r="E107" i="7"/>
  <c r="E82" i="9"/>
  <c r="E115" i="9" s="1"/>
  <c r="E109" i="9"/>
  <c r="E109" i="11"/>
  <c r="E103" i="13"/>
  <c r="E69" i="7"/>
  <c r="E106" i="7"/>
  <c r="E72" i="7"/>
  <c r="E71" i="7"/>
  <c r="E70" i="7"/>
  <c r="E69" i="13"/>
  <c r="E95" i="13"/>
  <c r="E96" i="13"/>
  <c r="E72" i="13"/>
  <c r="E105" i="13"/>
  <c r="E81" i="13"/>
  <c r="E92" i="13"/>
  <c r="E66" i="13"/>
  <c r="E94" i="13"/>
  <c r="E107" i="13"/>
  <c r="E71" i="13"/>
  <c r="E93" i="13"/>
  <c r="E87" i="13"/>
  <c r="E78" i="13"/>
  <c r="E79" i="13" s="1"/>
  <c r="E82" i="13" s="1"/>
  <c r="E115" i="13" s="1"/>
  <c r="E104" i="13"/>
  <c r="E73" i="13"/>
  <c r="E80" i="13"/>
  <c r="E95" i="7"/>
  <c r="E80" i="7"/>
  <c r="E109" i="7"/>
  <c r="E93" i="7"/>
  <c r="E97" i="7"/>
  <c r="E96" i="7"/>
  <c r="E86" i="13"/>
  <c r="E97" i="13"/>
  <c r="E67" i="7"/>
  <c r="E78" i="7"/>
  <c r="E79" i="7" s="1"/>
  <c r="E102" i="7"/>
  <c r="E87" i="7"/>
  <c r="E144" i="7"/>
  <c r="E66" i="7"/>
  <c r="E104" i="7"/>
  <c r="E144" i="13"/>
  <c r="E67" i="13"/>
  <c r="E109" i="13"/>
  <c r="E105" i="1"/>
  <c r="E107" i="1"/>
  <c r="E106" i="1"/>
  <c r="E102" i="1"/>
  <c r="E103" i="1"/>
  <c r="E104" i="1"/>
  <c r="E97" i="6"/>
  <c r="E104" i="6"/>
  <c r="E109" i="6"/>
  <c r="E80" i="6"/>
  <c r="E68" i="6"/>
  <c r="E73" i="6"/>
  <c r="E78" i="6"/>
  <c r="E79" i="6" s="1"/>
  <c r="E67" i="6"/>
  <c r="E70" i="6"/>
  <c r="E106" i="6"/>
  <c r="E144" i="6"/>
  <c r="E86" i="6"/>
  <c r="E103" i="6"/>
  <c r="E102" i="6"/>
  <c r="E105" i="6"/>
  <c r="E72" i="6"/>
  <c r="E96" i="6"/>
  <c r="E95" i="6"/>
  <c r="E94" i="6"/>
  <c r="E66" i="6"/>
  <c r="E92" i="6"/>
  <c r="E81" i="6"/>
  <c r="E74" i="12"/>
  <c r="E114" i="12" s="1"/>
  <c r="E82" i="12"/>
  <c r="E115" i="12" s="1"/>
  <c r="E108" i="12"/>
  <c r="E88" i="12"/>
  <c r="E116" i="12" s="1"/>
  <c r="E98" i="12"/>
  <c r="E117" i="12" s="1"/>
  <c r="E109" i="12"/>
  <c r="E108" i="11"/>
  <c r="E82" i="11"/>
  <c r="E115" i="11" s="1"/>
  <c r="E88" i="11"/>
  <c r="E116" i="11" s="1"/>
  <c r="E74" i="11"/>
  <c r="E114" i="11" s="1"/>
  <c r="E98" i="11"/>
  <c r="E117" i="11" s="1"/>
  <c r="E88" i="9"/>
  <c r="E116" i="9" s="1"/>
  <c r="E108" i="9"/>
  <c r="E74" i="9"/>
  <c r="E114" i="9" s="1"/>
  <c r="E98" i="9"/>
  <c r="E117" i="9" s="1"/>
  <c r="D120" i="9"/>
  <c r="E82" i="8"/>
  <c r="E115" i="8" s="1"/>
  <c r="E108" i="8"/>
  <c r="E110" i="8" s="1"/>
  <c r="E118" i="8" s="1"/>
  <c r="E88" i="8"/>
  <c r="E116" i="8" s="1"/>
  <c r="E74" i="8"/>
  <c r="E114" i="8" s="1"/>
  <c r="E98" i="8"/>
  <c r="E117" i="8" s="1"/>
  <c r="D110" i="6"/>
  <c r="D118" i="6" s="1"/>
  <c r="D120" i="6" s="1"/>
  <c r="D115" i="1"/>
  <c r="E80" i="1"/>
  <c r="E70" i="1"/>
  <c r="E81" i="1"/>
  <c r="E73" i="1"/>
  <c r="E69" i="1"/>
  <c r="E66" i="1"/>
  <c r="E71" i="1"/>
  <c r="E72" i="1"/>
  <c r="E68" i="1"/>
  <c r="E95" i="1"/>
  <c r="E96" i="1"/>
  <c r="E97" i="1"/>
  <c r="E92" i="1"/>
  <c r="E86" i="1"/>
  <c r="E93" i="1"/>
  <c r="E87" i="1"/>
  <c r="E78" i="1"/>
  <c r="E79" i="1" s="1"/>
  <c r="E94" i="1"/>
  <c r="E67" i="1"/>
  <c r="E74" i="7" l="1"/>
  <c r="E114" i="7" s="1"/>
  <c r="E98" i="6"/>
  <c r="E117" i="6" s="1"/>
  <c r="E74" i="6"/>
  <c r="E114" i="6" s="1"/>
  <c r="E74" i="13"/>
  <c r="E114" i="13" s="1"/>
  <c r="E110" i="11"/>
  <c r="E118" i="11" s="1"/>
  <c r="E88" i="7"/>
  <c r="E116" i="7" s="1"/>
  <c r="E82" i="7"/>
  <c r="E115" i="7" s="1"/>
  <c r="E88" i="6"/>
  <c r="E116" i="6" s="1"/>
  <c r="E108" i="6"/>
  <c r="E110" i="6" s="1"/>
  <c r="E118" i="6" s="1"/>
  <c r="E82" i="6"/>
  <c r="E115" i="6" s="1"/>
  <c r="E108" i="13"/>
  <c r="E110" i="13" s="1"/>
  <c r="E118" i="13" s="1"/>
  <c r="E88" i="13"/>
  <c r="E116" i="13" s="1"/>
  <c r="E108" i="7"/>
  <c r="E110" i="7" s="1"/>
  <c r="E118" i="7" s="1"/>
  <c r="E98" i="13"/>
  <c r="E117" i="13" s="1"/>
  <c r="E110" i="9"/>
  <c r="E118" i="9" s="1"/>
  <c r="E120" i="9" s="1"/>
  <c r="E147" i="9" s="1"/>
  <c r="E108" i="1"/>
  <c r="E110" i="12"/>
  <c r="E118" i="12" s="1"/>
  <c r="E120" i="12" s="1"/>
  <c r="E147" i="12" s="1"/>
  <c r="E120" i="11"/>
  <c r="E147" i="11" s="1"/>
  <c r="E120" i="8"/>
  <c r="E147" i="8" s="1"/>
  <c r="E82" i="1"/>
  <c r="E115" i="1" s="1"/>
  <c r="E98" i="1"/>
  <c r="E117" i="1" s="1"/>
  <c r="E120" i="13" l="1"/>
  <c r="E147" i="13" s="1"/>
  <c r="E120" i="6"/>
  <c r="E147" i="6" s="1"/>
  <c r="E120" i="7"/>
  <c r="E147" i="7" s="1"/>
  <c r="G15" i="3"/>
  <c r="G14" i="3"/>
  <c r="G13" i="3"/>
  <c r="G12" i="3"/>
  <c r="G11" i="3"/>
  <c r="G10" i="3"/>
  <c r="G9" i="3"/>
  <c r="G16" i="3" l="1"/>
  <c r="G14" i="2"/>
  <c r="H14" i="2" s="1"/>
  <c r="G13" i="2"/>
  <c r="H13" i="2" s="1"/>
  <c r="G12" i="2"/>
  <c r="H12" i="2" s="1"/>
  <c r="G11" i="2"/>
  <c r="H11" i="2" s="1"/>
  <c r="H15" i="2" l="1"/>
  <c r="E88" i="1"/>
  <c r="E116" i="1" s="1"/>
  <c r="E74" i="1"/>
  <c r="E114" i="1" s="1"/>
  <c r="E60" i="1"/>
  <c r="E146" i="1" s="1"/>
  <c r="E144" i="1"/>
  <c r="E60" i="12" l="1"/>
  <c r="E146" i="12" s="1"/>
  <c r="E148" i="12" s="1"/>
  <c r="E60" i="9"/>
  <c r="E146" i="9" s="1"/>
  <c r="E148" i="9" s="1"/>
  <c r="E60" i="11"/>
  <c r="E146" i="11" s="1"/>
  <c r="E148" i="11" s="1"/>
  <c r="E60" i="13"/>
  <c r="E146" i="13" s="1"/>
  <c r="E148" i="13" s="1"/>
  <c r="E60" i="8"/>
  <c r="E146" i="8" s="1"/>
  <c r="E148" i="8" s="1"/>
  <c r="E60" i="6"/>
  <c r="E146" i="6" s="1"/>
  <c r="E148" i="6" s="1"/>
  <c r="E60" i="7"/>
  <c r="E146" i="7" s="1"/>
  <c r="E148" i="7" s="1"/>
  <c r="D108" i="1"/>
  <c r="E149" i="6" l="1"/>
  <c r="E150" i="6" s="1"/>
  <c r="E10" i="4" s="1"/>
  <c r="F10" i="4" s="1"/>
  <c r="G10" i="4" s="1"/>
  <c r="E124" i="6"/>
  <c r="E149" i="11"/>
  <c r="E150" i="11" s="1"/>
  <c r="E14" i="4" s="1"/>
  <c r="F14" i="4" s="1"/>
  <c r="G14" i="4" s="1"/>
  <c r="E124" i="11"/>
  <c r="D109" i="1"/>
  <c r="E109" i="1" s="1"/>
  <c r="E110" i="1" s="1"/>
  <c r="E118" i="1" s="1"/>
  <c r="E120" i="1" s="1"/>
  <c r="E147" i="1" s="1"/>
  <c r="E148" i="1" s="1"/>
  <c r="E149" i="1" s="1"/>
  <c r="E150" i="1" s="1"/>
  <c r="E9" i="4" s="1"/>
  <c r="F9" i="4" s="1"/>
  <c r="G9" i="4" s="1"/>
  <c r="E124" i="9"/>
  <c r="E149" i="9"/>
  <c r="E150" i="9" s="1"/>
  <c r="E13" i="4" s="1"/>
  <c r="F13" i="4" s="1"/>
  <c r="G13" i="4" s="1"/>
  <c r="E149" i="8"/>
  <c r="E150" i="8" s="1"/>
  <c r="E12" i="4" s="1"/>
  <c r="F12" i="4" s="1"/>
  <c r="G12" i="4" s="1"/>
  <c r="E124" i="8"/>
  <c r="E124" i="12"/>
  <c r="E149" i="12"/>
  <c r="E150" i="12" s="1"/>
  <c r="E15" i="4" s="1"/>
  <c r="F15" i="4" s="1"/>
  <c r="G15" i="4" s="1"/>
  <c r="E124" i="7"/>
  <c r="E149" i="7"/>
  <c r="E150" i="7" s="1"/>
  <c r="E11" i="4" s="1"/>
  <c r="F11" i="4" s="1"/>
  <c r="G11" i="4" s="1"/>
  <c r="E124" i="13"/>
  <c r="E149" i="13"/>
  <c r="E150" i="13" s="1"/>
  <c r="E16" i="4" s="1"/>
  <c r="F16" i="4" s="1"/>
  <c r="G16" i="4" s="1"/>
  <c r="G17" i="4" l="1"/>
  <c r="E124" i="1"/>
  <c r="F17" i="4"/>
  <c r="C7" i="17" s="1"/>
  <c r="D110" i="1"/>
  <c r="D118" i="1" s="1"/>
  <c r="D120" i="1" s="1"/>
  <c r="C8" i="17" l="1"/>
  <c r="C26" i="17" s="1"/>
  <c r="C25" i="17"/>
</calcChain>
</file>

<file path=xl/sharedStrings.xml><?xml version="1.0" encoding="utf-8"?>
<sst xmlns="http://schemas.openxmlformats.org/spreadsheetml/2006/main" count="5767" uniqueCount="1696">
  <si>
    <t>ANEXO XII - PLANILHA LICITANTE - PLANILHA DE CUSTOS E DE FORMAÇÃO DE PREÇOS DE MÃO DE OBRA PARA EXECUÇÃO DOS SERVIÇOS CONTÍNUOS</t>
  </si>
  <si>
    <t>ANEXO XII-1</t>
  </si>
  <si>
    <t>MODELO DE PLANILHA DE COMPOSIÇÃO DE CUSTOS E FORMAÇÃO DE PREÇOS</t>
  </si>
  <si>
    <t>Nº Processo:</t>
  </si>
  <si>
    <t>Licitação nº</t>
  </si>
  <si>
    <t>Discriminação dos Serviços (dados referentes à contratação)</t>
  </si>
  <si>
    <t>A</t>
  </si>
  <si>
    <t>Data de apresentação da proposta (dia/mês/ano)</t>
  </si>
  <si>
    <t>B</t>
  </si>
  <si>
    <t>Município/UF</t>
  </si>
  <si>
    <t>Brasília/DF</t>
  </si>
  <si>
    <t>C</t>
  </si>
  <si>
    <t>Ano, Acordo, Convenção ou Sentença Normativa em Dissídio Coletivo</t>
  </si>
  <si>
    <t>D</t>
  </si>
  <si>
    <t>Nº de meses de execução contratual</t>
  </si>
  <si>
    <t>12 meses</t>
  </si>
  <si>
    <t>Identificação do Serviço</t>
  </si>
  <si>
    <t>Tipo de Serviço</t>
  </si>
  <si>
    <t>Unidade de Medida</t>
  </si>
  <si>
    <t>Quantidade (total) a contratar (em função da unidade de medida)</t>
  </si>
  <si>
    <t>CONTINUADO</t>
  </si>
  <si>
    <t>HOMEM-MÊS</t>
  </si>
  <si>
    <t>Dados complementares para composição dos custos referente à mão-de-obra</t>
  </si>
  <si>
    <t>Tipo de serviço (mesmo serviço com características distintas)</t>
  </si>
  <si>
    <t>Salário normativo da categoria profissional</t>
  </si>
  <si>
    <t>Categoria profissional (vinculada à execução contratual)</t>
  </si>
  <si>
    <t>Data base da categoria (dia/mês/ano)</t>
  </si>
  <si>
    <t>Quantidade</t>
  </si>
  <si>
    <t>MÓDULO 1 - COMPOSIÇÃO DA REMUNERAÇÃO</t>
  </si>
  <si>
    <t>I</t>
  </si>
  <si>
    <t>Composição da Remuneração</t>
  </si>
  <si>
    <t>Valor (R$)</t>
  </si>
  <si>
    <t>Salário Base</t>
  </si>
  <si>
    <t>Adicional de periculosidade</t>
  </si>
  <si>
    <t>Adicional de insalubridade</t>
  </si>
  <si>
    <t>Adicional noturno</t>
  </si>
  <si>
    <t>E</t>
  </si>
  <si>
    <t>Hora noturna adicional</t>
  </si>
  <si>
    <t>F</t>
  </si>
  <si>
    <t>Adicional de hora extra</t>
  </si>
  <si>
    <t>G</t>
  </si>
  <si>
    <t>Outros (especificar)</t>
  </si>
  <si>
    <t>Total da Remuneração</t>
  </si>
  <si>
    <t>MÓDULO 2 - BENEFÍCIOS MENSAIS E DIÁRIOS</t>
  </si>
  <si>
    <t>II</t>
  </si>
  <si>
    <t>Benefícios Mensais e Diários</t>
  </si>
  <si>
    <t>Transporte</t>
  </si>
  <si>
    <t>A.1</t>
  </si>
  <si>
    <t>Desconto Transporte</t>
  </si>
  <si>
    <t>Auxílio alimentação (vales, cesta básica etc.)</t>
  </si>
  <si>
    <t>Assistência médica e familiar</t>
  </si>
  <si>
    <t>Auxílio Creche</t>
  </si>
  <si>
    <t>Seguro de vida, invalidez e funeral</t>
  </si>
  <si>
    <t>Outros (Especificar)( Ex.: Assistência Odontológica)</t>
  </si>
  <si>
    <t>Total de benefícios mensais e diários</t>
  </si>
  <si>
    <r>
      <t>Nota: </t>
    </r>
    <r>
      <rPr>
        <sz val="11"/>
        <color theme="1"/>
        <rFont val="Calibri"/>
        <family val="2"/>
      </rPr>
      <t>o valor informado deverá ser o custo real do insumo (descontado o valor eventualmente pago pelo empregado).</t>
    </r>
  </si>
  <si>
    <t>MÓDULO 3 - INSUMOS DIVERSOS (uniformes, materiais, equipamentos e outros)</t>
  </si>
  <si>
    <t>III</t>
  </si>
  <si>
    <t>Insumos diversos</t>
  </si>
  <si>
    <t>Uniformes (Transportado do Anexo XII-2)</t>
  </si>
  <si>
    <t>Materiais (Manutenção e Depreciação de Ferramentas e Equipamentos – Transportado do Anexo XIV)</t>
  </si>
  <si>
    <t>Equipamentos de Proteção Individual EPI - (Transportado do Anexo XII-3)</t>
  </si>
  <si>
    <t>Outros (Especificar) (Ex.: Relógio de Ponto )</t>
  </si>
  <si>
    <t>Total de Insumos Diversos:</t>
  </si>
  <si>
    <r>
      <t>Nota: </t>
    </r>
    <r>
      <rPr>
        <sz val="11"/>
        <color theme="1"/>
        <rFont val="Calibri"/>
        <family val="2"/>
      </rPr>
      <t>Valores mensais por empregado.</t>
    </r>
  </si>
  <si>
    <t>MÓDULO 4 - ENCARGOS SOCIAIS E TRABALHISTAS</t>
  </si>
  <si>
    <t>Submódulo 4.1 - Encargos previdenciários, FGTS e outras contribuições</t>
  </si>
  <si>
    <t>4.1</t>
  </si>
  <si>
    <t>Encargos previdenciários e FGTS</t>
  </si>
  <si>
    <t>%</t>
  </si>
  <si>
    <t>INSS</t>
  </si>
  <si>
    <t>SESI OU SESC</t>
  </si>
  <si>
    <t>SENAI OU SENAC</t>
  </si>
  <si>
    <t>INCRA</t>
  </si>
  <si>
    <t>Salário Educação</t>
  </si>
  <si>
    <t>FGTS</t>
  </si>
  <si>
    <t>Seguro acidente do trabalho (RAT x FAP)</t>
  </si>
  <si>
    <t>H</t>
  </si>
  <si>
    <t>SEBRAE</t>
  </si>
  <si>
    <t>Total</t>
  </si>
  <si>
    <t>Submódulo 4.2 - 13º (décimo terceiro) Salário</t>
  </si>
  <si>
    <t>4.2</t>
  </si>
  <si>
    <t>13º Salário</t>
  </si>
  <si>
    <t>Subtotal</t>
  </si>
  <si>
    <t>Incidência do Submódulo 4.1 sobre 13º (décimo terceiro) Salário</t>
  </si>
  <si>
    <t>Submódulo 4.3 - Afastamento Maternidade</t>
  </si>
  <si>
    <t>4.3</t>
  </si>
  <si>
    <t>Afastamento Maternidade</t>
  </si>
  <si>
    <t>Incidência do submódulo 4.1 sobre afastamento maternidade</t>
  </si>
  <si>
    <t>Submódulo 4.4 – Provisão para Rescisão</t>
  </si>
  <si>
    <t>4.4</t>
  </si>
  <si>
    <t>Provisão para Rescisão</t>
  </si>
  <si>
    <t>Incidência do FGTS s/aviso prévio indenizado</t>
  </si>
  <si>
    <t>Incidência do submódulo 4.1 s/aviso prévio trabalhado</t>
  </si>
  <si>
    <t>Total:</t>
  </si>
  <si>
    <t>Submódulo 4.5 - Custo de Reposição do Profissional Ausente</t>
  </si>
  <si>
    <t>4.5</t>
  </si>
  <si>
    <t>Composição do custo de Reposição do Profissional Ausente</t>
  </si>
  <si>
    <t>QUADRO RESUMO - MÓDULO 4: ENCARGOS SOCIAIS E TRABALHISTAS</t>
  </si>
  <si>
    <t>Módulo 4 - Encargos Sociais e Trabalhistas</t>
  </si>
  <si>
    <t>Encargos Previdenciários, FGTS e outras contribuições</t>
  </si>
  <si>
    <t>13º (décimo terceiro) Salário</t>
  </si>
  <si>
    <t>Custo de Rescisão</t>
  </si>
  <si>
    <t>Custo de Reposição do Profissional Ausente</t>
  </si>
  <si>
    <t>4.6</t>
  </si>
  <si>
    <t>Outros (Especificar)</t>
  </si>
  <si>
    <t>MÓDULO 5 - CUSTOS INDIRETOS, TRIBUTOS E LUCRO</t>
  </si>
  <si>
    <t>Custos Indiretos, Tributos e Lucro</t>
  </si>
  <si>
    <t>Custos Indiretos</t>
  </si>
  <si>
    <t>A1</t>
  </si>
  <si>
    <r>
      <t>Administração Central </t>
    </r>
    <r>
      <rPr>
        <b/>
        <sz val="11"/>
        <color theme="1"/>
        <rFont val="Calibri"/>
        <family val="2"/>
      </rPr>
      <t>(AC)</t>
    </r>
  </si>
  <si>
    <t>A2</t>
  </si>
  <si>
    <r>
      <t>Seguros+Garantias </t>
    </r>
    <r>
      <rPr>
        <b/>
        <sz val="11"/>
        <color theme="1"/>
        <rFont val="Calibri"/>
        <family val="2"/>
      </rPr>
      <t>(S+G)</t>
    </r>
  </si>
  <si>
    <t>A3</t>
  </si>
  <si>
    <r>
      <t>Riscos e Imprevistos </t>
    </r>
    <r>
      <rPr>
        <b/>
        <sz val="11"/>
        <color theme="1"/>
        <rFont val="Calibri"/>
        <family val="2"/>
      </rPr>
      <t>(R)</t>
    </r>
  </si>
  <si>
    <t>A4</t>
  </si>
  <si>
    <r>
      <t>Despesas Financeiras </t>
    </r>
    <r>
      <rPr>
        <b/>
        <sz val="11"/>
        <color theme="1"/>
        <rFont val="Calibri"/>
        <family val="2"/>
      </rPr>
      <t>(DF)</t>
    </r>
  </si>
  <si>
    <t>Lucro (L)</t>
  </si>
  <si>
    <t>Tributos (Impostos)</t>
  </si>
  <si>
    <t>C.1</t>
  </si>
  <si>
    <t>Tributos Federais (especificar)</t>
  </si>
  <si>
    <t>C.1.1</t>
  </si>
  <si>
    <t>PIS</t>
  </si>
  <si>
    <t>C.1.2</t>
  </si>
  <si>
    <t>COFINS</t>
  </si>
  <si>
    <t>C.2</t>
  </si>
  <si>
    <t>Tributos Estaduais (especificar)</t>
  </si>
  <si>
    <t>C.3</t>
  </si>
  <si>
    <t>Tributos Municipais (especificar)</t>
  </si>
  <si>
    <t>C.3.1</t>
  </si>
  <si>
    <t>ISSQN</t>
  </si>
  <si>
    <t>C.4</t>
  </si>
  <si>
    <t>Outros Tributos (especificar)</t>
  </si>
  <si>
    <r>
      <t>Total Tributos </t>
    </r>
    <r>
      <rPr>
        <b/>
        <sz val="11"/>
        <color theme="1"/>
        <rFont val="Calibri"/>
        <family val="2"/>
      </rPr>
      <t>(I)</t>
    </r>
  </si>
  <si>
    <t>Fórmula do BDI:</t>
  </si>
  <si>
    <t>Anexo II – B</t>
  </si>
  <si>
    <t>Quadro-resumo do Custo por empregado – (Valor por empregado)</t>
  </si>
  <si>
    <t>Mão-de-Obra vinculada à execução contratual (valor por empregado)</t>
  </si>
  <si>
    <t>(R$)</t>
  </si>
  <si>
    <t>Módulo 1 - Composição da Remuneração</t>
  </si>
  <si>
    <t>Módulo 2 - Benefícios Mensais e Diários</t>
  </si>
  <si>
    <t>Módulo 3 - Insumos Diversos (uniformes, materiais, equipamentos e outros).</t>
  </si>
  <si>
    <t>Subtotal (A + B + C + D):</t>
  </si>
  <si>
    <t>Módulo 5 - Custos Indiretos, Tributos e Lucro</t>
  </si>
  <si>
    <t>VALOR TOTAL POR EMPREGADO:</t>
  </si>
  <si>
    <t>ANEXO XII-2</t>
  </si>
  <si>
    <t>QUADRO-RESUMO UNIFORMES</t>
  </si>
  <si>
    <t>UNIFORMES POR EMPREGADO (EXCETO ENGENHEIRO)</t>
  </si>
  <si>
    <t>Nº ITEM</t>
  </si>
  <si>
    <t>DESCRIÇÃO</t>
  </si>
  <si>
    <t>UNID.</t>
  </si>
  <si>
    <t>DISTRIBUIÇÃO</t>
  </si>
  <si>
    <t>(A)</t>
  </si>
  <si>
    <t>(B)</t>
  </si>
  <si>
    <t>(C=A*B)</t>
  </si>
  <si>
    <t>(D=C/12)</t>
  </si>
  <si>
    <t>QTDE ANUAL</t>
  </si>
  <si>
    <t>VALOR UNITÁRIO</t>
  </si>
  <si>
    <t>CUSTO ANUAL (R$)</t>
  </si>
  <si>
    <t>CUSTO MENSAL (R$)</t>
  </si>
  <si>
    <t>02 peças a cada 06 meses</t>
  </si>
  <si>
    <t>Camiseta ou Camisa com emblema da empresa</t>
  </si>
  <si>
    <t>Jaleco mangas longas, brim pesado 100% algodão com emblema da empresa</t>
  </si>
  <si>
    <t>Sapato ou botina com sola de borracha, de acordo com a categoria profissional</t>
  </si>
  <si>
    <t>PAR</t>
  </si>
  <si>
    <t>02 pares a cada 06 meses</t>
  </si>
  <si>
    <t>Meia</t>
  </si>
  <si>
    <t>04 pares a cada 06 meses</t>
  </si>
  <si>
    <t>TOTAL POR EMPREGADO</t>
  </si>
  <si>
    <t>Nº DE EMPREGADOS</t>
  </si>
  <si>
    <t>ANEXO XII-3 QUADRO-RESUMO EPI´S</t>
  </si>
  <si>
    <t>EPI´S POR EMPREGADO (EXCETO ENGENHEIRO, AUXILIAR ADMINISTRATIVO) – 11 empregados</t>
  </si>
  <si>
    <t>( C )</t>
  </si>
  <si>
    <t>D = A X B X C</t>
  </si>
  <si>
    <t>QTDE POR EMPREGADO</t>
  </si>
  <si>
    <t>CUSTO UNITÁRIO (R$)</t>
  </si>
  <si>
    <t>COEFICIENTE</t>
  </si>
  <si>
    <t>CUSTO MENSAL UNITÁRIO</t>
  </si>
  <si>
    <t>LUVA RASPA DE COURO, CANO CURTO (PUNHO *7* CM)</t>
  </si>
  <si>
    <t>BOTA DE SEGURANÇA COM BIQUEIRA DE AÇO E COLARINHO ACOLCHOADO</t>
  </si>
  <si>
    <t>CAPA PARA CHUVA EM PVC COM FORRO DE POLIÉSTER, COM CAPUZ (AMARELA OU AZUL)</t>
  </si>
  <si>
    <t>CAPACETE DE SEGURANÇA ABA FRONTAL COM SUSPENSÃO DE POLIETILENO, SEM JUGULAR (CLASSE B)</t>
  </si>
  <si>
    <t>PROTETOR AUDITIVO TIPO PLUG DE INSERÇÃO COM CORDÃO, ATENUAÇÃO SUPERIOR A 15 DB</t>
  </si>
  <si>
    <t>CINTURÃO DE SEGURANÇA TIPO PARAQUEDISTA, FIVELA EM AÇO, AJUSTE NO SUSPENSÁRIO, CINTURA E PERNAS</t>
  </si>
  <si>
    <t>ÓCULOS DE SEGURANÇA CONTRA IMPACTOS COM LENTE INCOLOR, ARMAÇÃO NYLON, COM PROTEÇÃO UVA E UVB</t>
  </si>
  <si>
    <t>TOTAL MENSAL POR EMPREGADO</t>
  </si>
  <si>
    <t>ANEXO XII-4 QUADRO-RESUMO DO VALOR MENSAL E ANUAL DOS SERVIÇOS</t>
  </si>
  <si>
    <t>CATEGORIA</t>
  </si>
  <si>
    <t>QTDE. DE POSTOS</t>
  </si>
  <si>
    <t>QTDE. DE EMPREGADOS POR POSTO</t>
  </si>
  <si>
    <t>TOTAL DE EMPREGADOS</t>
  </si>
  <si>
    <t>VALOR MENSAL TOTAL</t>
  </si>
  <si>
    <t>VALOR ANUAL TOTAL</t>
  </si>
  <si>
    <t>(C)</t>
  </si>
  <si>
    <t>(D) = (B X C)</t>
  </si>
  <si>
    <t>(E)</t>
  </si>
  <si>
    <t>(F) = (E X D)</t>
  </si>
  <si>
    <t>(G) = (12 X F)</t>
  </si>
  <si>
    <t>ENGENHEIRO RESPONSÁVEL</t>
  </si>
  <si>
    <t>AUXILIAR ADMINISTRATIVO</t>
  </si>
  <si>
    <t>ENCARREGADO GERAL</t>
  </si>
  <si>
    <t>TÉCNICO ELETRICISTA DE MANUTENÇÃO PREDIAL</t>
  </si>
  <si>
    <t>TÉCNICO EM INSTALAÇÕES HIDROSSANITÁRIAS</t>
  </si>
  <si>
    <t>TÉCNICO DE TELEFONIA EM REDE</t>
  </si>
  <si>
    <t>TÉCNICO EM REFRIGERAÇÃO</t>
  </si>
  <si>
    <t>AJUDANTE GERAL DE MANUTENÇÃO</t>
  </si>
  <si>
    <t>TOTAL</t>
  </si>
  <si>
    <t>Calça Jeans ou Sarja</t>
  </si>
  <si>
    <t>SALÁRIO</t>
  </si>
  <si>
    <t>AUXÍLIO SAÚDE</t>
  </si>
  <si>
    <t>SEGURO DE VIDA</t>
  </si>
  <si>
    <t>AUXÍLIO ODONTO</t>
  </si>
  <si>
    <t>CCT</t>
  </si>
  <si>
    <t>DF000160/2019  SENGE/SINAENCO</t>
  </si>
  <si>
    <t>DF000010/2019 e TA DF000046/2019 SEAC/SINDSERVIÇOS</t>
  </si>
  <si>
    <t>Sal Base</t>
  </si>
  <si>
    <t>Insalubridade</t>
  </si>
  <si>
    <t>Periculosidade</t>
  </si>
  <si>
    <t>AUXÍLIO ALIMENT</t>
  </si>
  <si>
    <t>AUXÍLIO TRANSP</t>
  </si>
  <si>
    <t>QUADRO DE SALÁRIOS E BENEFÍCIOS</t>
  </si>
  <si>
    <t>CARGO CCT</t>
  </si>
  <si>
    <t>Engenheiro</t>
  </si>
  <si>
    <t>Auxiliar Administrativo</t>
  </si>
  <si>
    <t>Encarregado Geral</t>
  </si>
  <si>
    <t>Eletricista</t>
  </si>
  <si>
    <t>Bombeiro Hidráulico</t>
  </si>
  <si>
    <t>Ajudante</t>
  </si>
  <si>
    <t>Engenheiro Responsável</t>
  </si>
  <si>
    <t>Técnico Eletricista de Manutenção Predial</t>
  </si>
  <si>
    <t>Técnico em Instalações Hidrosanitárias</t>
  </si>
  <si>
    <t>Técnico de Telefonia em Rede</t>
  </si>
  <si>
    <t>Técnico em Refrigeração</t>
  </si>
  <si>
    <t>Ajudante Geral de Manutenção</t>
  </si>
  <si>
    <t>13º Salário (item 14 do Anexo XII da IN 05/2017 MPDG)</t>
  </si>
  <si>
    <t>Afastamento Maternidade ((1 ÷ 12 x 4) + (1,33 ÷ 12 x 4)) ÷ 12 x 0,0025 x 100 = 0,02%)</t>
  </si>
  <si>
    <t>Aviso prévio indenizado (33 ÷ 365 x 0,20 x 100 = 1,81%)</t>
  </si>
  <si>
    <t>Multa do FGTS e contribuições sociais s/aviso prévio indenizado (item 14 do Anexo XII da IN 05/2017 MPDG)</t>
  </si>
  <si>
    <t>Aviso prévio trabalhado (07 ÷ 30 ÷ 12 x 0,15 x 100 = 0,29%)</t>
  </si>
  <si>
    <t>Multa FGTS e contribuições sociais do aviso prévio trabalhado (item 14 0,75% do Anexo XII da IN 05/2017 MPDG)</t>
  </si>
  <si>
    <t>Férias e terço Adicional de férias (item 14 do Anexo XII da IN 05/2017 MPDG)</t>
  </si>
  <si>
    <t>Terço constitucional de férias e 13º salário do ferista ((3,03% + 8,33%) ÷ 12 = 0,95%)</t>
  </si>
  <si>
    <t>Ausência por doença ((07 ÷ 30 ÷ 12) x 100 = 3,88%)</t>
  </si>
  <si>
    <t>Ausências legais ((07 ÷ 30 ÷ 12) x 100 = 3,88%)</t>
  </si>
  <si>
    <t>Licença paternidade ((1 ÷ 12 x 4) + (1,33 ÷ 12 x 4)) ÷ 12 x 0,0025 x 100 =
0,02%)</t>
  </si>
  <si>
    <t>Ausência por acidente de trabalho (15 ÷ 30 ÷ 12 x 0,10 x 100 = 0,42%)</t>
  </si>
  <si>
    <t xml:space="preserve">Outros (especificar) </t>
  </si>
  <si>
    <t>Incidência do submódulo 4.1 sobre o submódulo 4.2 e sobre as alíneas A, B, C, D e E do submódulo 4.5</t>
  </si>
  <si>
    <t>Termo de Referência</t>
  </si>
  <si>
    <t>Outros (Especificar) Assistência Odontológica</t>
  </si>
  <si>
    <t>VALOR PROP POR POSTO</t>
  </si>
  <si>
    <t>ANEXO XI – ORÇAMENTO ANUAL ESTIMADO DE CUSTOS DE MÃO-DE-OBRA PARA EXECUÇÃO DOS SERVIÇOS EVENTUAIS</t>
  </si>
  <si>
    <t>ITEM</t>
  </si>
  <si>
    <t>FONTE</t>
  </si>
  <si>
    <t>CÓD SINAPI</t>
  </si>
  <si>
    <t>VALOR UNIT.</t>
  </si>
  <si>
    <t>ENC COMPL.</t>
  </si>
  <si>
    <t>VALOR UNIT. TOTAL</t>
  </si>
  <si>
    <t>BDI</t>
  </si>
  <si>
    <t>VALOR UNIT. C/ BDI</t>
  </si>
  <si>
    <t>QTDE ESTIM ANUAL</t>
  </si>
  <si>
    <t>VALOR TOTAL ANUAL COM BDI</t>
  </si>
  <si>
    <t>1.1</t>
  </si>
  <si>
    <t>Engenheiro Civil Pleno</t>
  </si>
  <si>
    <t>Hora</t>
  </si>
  <si>
    <t>SINAPI</t>
  </si>
  <si>
    <t>1.2</t>
  </si>
  <si>
    <t>Engenheiro Eletricista</t>
  </si>
  <si>
    <t>1.3</t>
  </si>
  <si>
    <r>
      <t>Engenheiro Mecânico </t>
    </r>
    <r>
      <rPr>
        <vertAlign val="superscript"/>
        <sz val="11"/>
        <color theme="1"/>
        <rFont val="Calibri"/>
        <family val="2"/>
      </rPr>
      <t>(1)</t>
    </r>
  </si>
  <si>
    <t>1.4</t>
  </si>
  <si>
    <t>Arquiteto</t>
  </si>
  <si>
    <t>1.5</t>
  </si>
  <si>
    <t>1.6</t>
  </si>
  <si>
    <t>Desenhista Detalhista com habilidade em CAD</t>
  </si>
  <si>
    <t>1.7</t>
  </si>
  <si>
    <r>
      <t>Técnico em Refrigeração</t>
    </r>
    <r>
      <rPr>
        <vertAlign val="superscript"/>
        <sz val="11"/>
        <color theme="1"/>
        <rFont val="Calibri"/>
        <family val="2"/>
      </rPr>
      <t>(2)</t>
    </r>
  </si>
  <si>
    <t>1.8</t>
  </si>
  <si>
    <r>
      <t>Técnico em Edificações com prática em orçamentação </t>
    </r>
    <r>
      <rPr>
        <vertAlign val="superscript"/>
        <sz val="11"/>
        <color theme="1"/>
        <rFont val="Calibri"/>
        <family val="2"/>
      </rPr>
      <t>(4)</t>
    </r>
  </si>
  <si>
    <t>1.9</t>
  </si>
  <si>
    <r>
      <t>Técnico em Telefonia e Rede Lógica, Incluindo Fibra Ótica </t>
    </r>
    <r>
      <rPr>
        <vertAlign val="superscript"/>
        <sz val="11"/>
        <color theme="1"/>
        <rFont val="Calibri"/>
        <family val="2"/>
      </rPr>
      <t>(2)</t>
    </r>
  </si>
  <si>
    <t>1.10</t>
  </si>
  <si>
    <r>
      <t>Auxiliar Técnico em Telefonia e Rede Lógica (cabista) </t>
    </r>
    <r>
      <rPr>
        <vertAlign val="superscript"/>
        <sz val="11"/>
        <color theme="1"/>
        <rFont val="Calibri"/>
        <family val="2"/>
      </rPr>
      <t>(3)</t>
    </r>
  </si>
  <si>
    <t>1.11</t>
  </si>
  <si>
    <r>
      <t>Técnico em Eletrônica </t>
    </r>
    <r>
      <rPr>
        <vertAlign val="superscript"/>
        <sz val="11"/>
        <color theme="1"/>
        <rFont val="Calibri"/>
        <family val="2"/>
      </rPr>
      <t>(4)</t>
    </r>
  </si>
  <si>
    <t>1.12</t>
  </si>
  <si>
    <t>Mestre de Obra</t>
  </si>
  <si>
    <t>1.13</t>
  </si>
  <si>
    <t>Gesseiro</t>
  </si>
  <si>
    <t>1.14</t>
  </si>
  <si>
    <t>Marceneiro com habilidade em montagem de divisórias</t>
  </si>
  <si>
    <t>1.15</t>
  </si>
  <si>
    <t>Serralheiro com habilidade em vidraçaria</t>
  </si>
  <si>
    <t>1.16</t>
  </si>
  <si>
    <t>Pedreiro</t>
  </si>
  <si>
    <t>1.17</t>
  </si>
  <si>
    <t>Pintor</t>
  </si>
  <si>
    <t>1.18</t>
  </si>
  <si>
    <t>Servente de pedreiro</t>
  </si>
  <si>
    <t>1.19</t>
  </si>
  <si>
    <t>Operador de máquinas e equipamentos</t>
  </si>
  <si>
    <t>1.20</t>
  </si>
  <si>
    <t>1.21</t>
  </si>
  <si>
    <t>1.22</t>
  </si>
  <si>
    <t>Ajudante de Eletricista</t>
  </si>
  <si>
    <t>1.23</t>
  </si>
  <si>
    <t>Ajudante Geral</t>
  </si>
  <si>
    <t>TOTAL ANUAL</t>
  </si>
  <si>
    <t>TOTAL MENSAL</t>
  </si>
  <si>
    <t>ANEXO XIV - PLANILHA LICITANTE - PLANILHA DE CUSTOS PARA MATERIAIS, EQUIPAMENTOS E FERRAMENTAL BÁSICOS</t>
  </si>
  <si>
    <t>QTD</t>
  </si>
  <si>
    <t>VALOR TOTAL</t>
  </si>
  <si>
    <t>Alavanca</t>
  </si>
  <si>
    <t>Alicate bico chato</t>
  </si>
  <si>
    <t>Alicate bico torto com mola</t>
  </si>
  <si>
    <t>Alicate cortador, descascador e desencapador de fio</t>
  </si>
  <si>
    <t>Alicate crimpador RJ11 e RJ45 com trava de catraca - rede e telefonia.</t>
  </si>
  <si>
    <t>Alicate de pressão 10</t>
  </si>
  <si>
    <t>Alicate para prensar terminais p/ fios e cabos</t>
  </si>
  <si>
    <t>Alicate para terminais coaxial catracado RG59,58,62,6.</t>
  </si>
  <si>
    <t>Alicate rebitador manual</t>
  </si>
  <si>
    <t>Alicate torques</t>
  </si>
  <si>
    <t>Alicate universal 8”</t>
  </si>
  <si>
    <t>Alicate volt-amperímetro (fluke).</t>
  </si>
  <si>
    <t>Alicates bico de papagaio</t>
  </si>
  <si>
    <t>Almotolia</t>
  </si>
  <si>
    <t>Arco de serra manual</t>
  </si>
  <si>
    <t>Bomba tipo “sapo” Altura Manométrica Máxima: 65m (Elevação), Saída 1 = 25mm</t>
  </si>
  <si>
    <t>Broca de aço rápido (jogo) 1 a 13mm 25 peças</t>
  </si>
  <si>
    <t>Broxa para pintor</t>
  </si>
  <si>
    <t>Câmera Termográfica</t>
  </si>
  <si>
    <t>Carrinho de mão</t>
  </si>
  <si>
    <t>Cavador reto</t>
  </si>
  <si>
    <t>Cavalete em madeira</t>
  </si>
  <si>
    <t>Certificador de Cabo UTP Fluke</t>
  </si>
  <si>
    <t>Cinturão de ferramentas</t>
  </si>
  <si>
    <t>Chave B.L.I enroladeira para telefonia.</t>
  </si>
  <si>
    <t>Chave catraca (cachimbo)</t>
  </si>
  <si>
    <t>Chave cortador de tubo manual</t>
  </si>
  <si>
    <t>Chave Inglesa 24"</t>
  </si>
  <si>
    <t>Chave inglesa 4"</t>
  </si>
  <si>
    <t>Chave Inglesa 6"</t>
  </si>
  <si>
    <t>Chave Philips 1/8 x 3</t>
  </si>
  <si>
    <t>Chave Philips 3/16 x 4</t>
  </si>
  <si>
    <t>Chave Philips ¼ x 5”</t>
  </si>
  <si>
    <t>Chave Philips 3/16 x 3”</t>
  </si>
  <si>
    <t>Chaves de grifo n° 18</t>
  </si>
  <si>
    <t>Chaves de grifo n° 24</t>
  </si>
  <si>
    <t>Chaves de grifo n° 36</t>
  </si>
  <si>
    <t>Chaves de grifo n° 48</t>
  </si>
  <si>
    <t>Colher de pedreiro</t>
  </si>
  <si>
    <t>Compressor</t>
  </si>
  <si>
    <t>Conjunto de maçarico para corte e solda oxi-acetileno</t>
  </si>
  <si>
    <t>Decibelímetro digital (equitherm)</t>
  </si>
  <si>
    <t>Desempenadeira de alumínio para aplicação de rejunte</t>
  </si>
  <si>
    <t>Desentupidor de esgotos, pias, ralos e banheiras</t>
  </si>
  <si>
    <t>Discos de corte</t>
  </si>
  <si>
    <t>Enxada</t>
  </si>
  <si>
    <t>Escada de alumínio de 11 degraus</t>
  </si>
  <si>
    <t>Escada dupla</t>
  </si>
  <si>
    <t>Escada elástica</t>
  </si>
  <si>
    <t>Espátula</t>
  </si>
  <si>
    <t>Esquadro</t>
  </si>
  <si>
    <t>Estilete</t>
  </si>
  <si>
    <t>Ferro de soda</t>
  </si>
  <si>
    <t>Formões (jogo)</t>
  </si>
  <si>
    <t>Furadeira de bancada</t>
  </si>
  <si>
    <t>Garra Jacaré Grande</t>
  </si>
  <si>
    <t>Guia (condutor de cabos)</t>
  </si>
  <si>
    <t>Jogo de chave ALLEN 1,5mm à 10mm.</t>
  </si>
  <si>
    <t>Jogo de chaves combinadas 6 à 32mm.</t>
  </si>
  <si>
    <t>Jogo de chaves de fenda/ 6 peças</t>
  </si>
  <si>
    <t>Jogo de chaves Tork reta de T4 à T30.</t>
  </si>
  <si>
    <t>Jogo de Soquetes Sextavados 1/2 Profissional (Aço cromo vanádio temperado-Encaixe de 1/2" 20 Soquetes Sextavados (mm): 8 à 32mm)</t>
  </si>
  <si>
    <t>Jogo para refrigeração e ar condicionado contendo: (01 Bomba de Vácuo - 7 CFM - Simples Estágio,01 Manifold Refrigeração E Ar Condicionado R22, r134, r404, 01 Flangeador Excêntrico catracado Suryha, 01 Cortador de tubos - 1/8" até 1.1/8",01 Mini Cortador de Tubos – 1/8” até 5/8”, 01 alargadores de tubos,01 Escareador de tubos,01 Kit com 4 molas nos tamanhos: 1/2 – ¼ - 3/4 – 3/8 – 3/16”, 1/4", 5/16” e 3/8”,01 Pente de aletas (alumínio ou plástico).</t>
  </si>
  <si>
    <t>Lanterna Portátil</t>
  </si>
  <si>
    <t>Lima</t>
  </si>
  <si>
    <t>Linha p/ pedreiro</t>
  </si>
  <si>
    <t>Lixadeira elétrica</t>
  </si>
  <si>
    <t>Localizador de cabos de rede (UTP 4 pares) e de cabos de telefonia.</t>
  </si>
  <si>
    <t>Luvas p/ eletricista de 500V classe 00 tipos 2</t>
  </si>
  <si>
    <t>Luxímetro</t>
  </si>
  <si>
    <t>Macaco hidráulico</t>
  </si>
  <si>
    <t>Maçarico a gás combustível</t>
  </si>
  <si>
    <t>Maleta para ferramentas com divisórias (43x33x15cm)</t>
  </si>
  <si>
    <t>Jogo de abrir rosca (macho e tarraxa)</t>
  </si>
  <si>
    <t>Mangueira de nível</t>
  </si>
  <si>
    <t>Mangueira p/ água com esguichos</t>
  </si>
  <si>
    <t>Manômetro</t>
  </si>
  <si>
    <t>Máquina de furar elétrica</t>
  </si>
  <si>
    <t>Máquina de solda mig/mag.</t>
  </si>
  <si>
    <t>Desentupidor manual (10 metros)</t>
  </si>
  <si>
    <t>Marreta</t>
  </si>
  <si>
    <t>Martelo de borracha</t>
  </si>
  <si>
    <t>Martelo unha</t>
  </si>
  <si>
    <t>Máscara protetora de poeira</t>
  </si>
  <si>
    <t>Máscara protetora de solda</t>
  </si>
  <si>
    <t>Megômetro para teste de isolação de motores e circuitos eletrônicos (minipa)</t>
  </si>
  <si>
    <t>Moto esmeril de bancada</t>
  </si>
  <si>
    <t>Nível A Laser Feixe Horizontal E Vertical Com Duas Bolhas</t>
  </si>
  <si>
    <t>Pá</t>
  </si>
  <si>
    <t>Parafusadeira velocidade variável 1/4'' 700watts.</t>
  </si>
  <si>
    <t>Pé-de-cabra (80 cm)</t>
  </si>
  <si>
    <t>Peneira</t>
  </si>
  <si>
    <t>Picareta</t>
  </si>
  <si>
    <t>Pincel para retoque</t>
  </si>
  <si>
    <t>Pistola de silicone</t>
  </si>
  <si>
    <t>Plaina elétrica</t>
  </si>
  <si>
    <t>Ponteiro 10”</t>
  </si>
  <si>
    <t>Prumo</t>
  </si>
  <si>
    <t>Psicômetro Umidade Relativa: 0 ~ 100rh, Leitura Em ºC E ºF</t>
  </si>
  <si>
    <t>Punch Down para inserção em terminais de rede RJ45.</t>
  </si>
  <si>
    <t>Rádio portátil talkabout</t>
  </si>
  <si>
    <t>Riscador de cerâmica</t>
  </si>
  <si>
    <t>Riscador de fórmica</t>
  </si>
  <si>
    <t>Rolo p/ pintura</t>
  </si>
  <si>
    <t>Rotuladora com etiquetas.</t>
  </si>
  <si>
    <t>Saca polia</t>
  </si>
  <si>
    <t>Serra circular elétrica</t>
  </si>
  <si>
    <t>Serra elétrica tico-tico</t>
  </si>
  <si>
    <t>Serracopo com adaptador</t>
  </si>
  <si>
    <t>Serrote</t>
  </si>
  <si>
    <t>Suporte para ferro de solda</t>
  </si>
  <si>
    <t>Talhadeira</t>
  </si>
  <si>
    <t>Termômetro Digital MINIPA c/ mira lazer.</t>
  </si>
  <si>
    <t>Tesoura industrial</t>
  </si>
  <si>
    <t>Testador de cabo de rede p/ RJ11 e RJ45.</t>
  </si>
  <si>
    <t>Detector de tensão (minipa)</t>
  </si>
  <si>
    <t>Torno de bancada n. º 6</t>
  </si>
  <si>
    <t>Torno de bancada n.º.3</t>
  </si>
  <si>
    <t>Trena</t>
  </si>
  <si>
    <t>Ventosa para vidros</t>
  </si>
  <si>
    <t>R$</t>
  </si>
  <si>
    <t>Manutenção equipamentos (gastos mensais) - Adotado 0,5% a.m. (o coeficiente adotado foi 6x10⁻⁵, com base no TCPO - Ed. PINI, para equipamentos de pequeno porte (~HP), com utilização, em média de 83 h/mês)</t>
  </si>
  <si>
    <t>Depreciação de equipamentos (gasto mensal) - Adotado 8 anos e residual de 20% **</t>
  </si>
  <si>
    <t>Total mensal</t>
  </si>
  <si>
    <t>Quantidade de funcionários</t>
  </si>
  <si>
    <t>Total mensal por funcionário</t>
  </si>
  <si>
    <t>ANEXO XV - PLANILHA LICITANTE - PLANILHA DE CUSTOS PARA PEÇAS, MATERIAIS E EQUIPAMENTOS NÃO BÁSICO</t>
  </si>
  <si>
    <t>REFERÊNCIA MERCADO</t>
  </si>
  <si>
    <t>CÓDIGO</t>
  </si>
  <si>
    <t>PREÇO UNIT.</t>
  </si>
  <si>
    <t>ABRAÇADEIRA EM AÇO PARA AMARRAÇÃO DE ELETRODUTOS, TIPO  COPO 1'</t>
  </si>
  <si>
    <t>ABRAÇADEIRA EM AÇO PARA AMARRAÇÃO DE ELETRODUTOS, TIPO  COPO 1/2'</t>
  </si>
  <si>
    <t>ABRAÇADEIRA EM AÇO PARA AMARRAÇÃO DE ELETRODUTOS, TIPO  COPO 1´.1/2'</t>
  </si>
  <si>
    <t>ABRAÇADEIRA EM AÇO PARA AMARRAÇÃO DE ELETRODUTOS, TIPO  COPO 3/4'</t>
  </si>
  <si>
    <t>ANTENA DIGITAL EXTERNA</t>
  </si>
  <si>
    <t>PÇ</t>
  </si>
  <si>
    <t>ANTENA DIGITAL INTERNA</t>
  </si>
  <si>
    <t>M³</t>
  </si>
  <si>
    <t>KG</t>
  </si>
  <si>
    <t>ARRUELA  EM AÇO GALVANIZADO, 1/4</t>
  </si>
  <si>
    <t>ACENTO PLUS  BACIA SANITÁRIA</t>
  </si>
  <si>
    <t>BACIA SANITÁRIA (VASO) CONVENCIONAL PARA PCD SEM FURO FRONTAL, DE LOUCA</t>
  </si>
  <si>
    <t>BARRA DE APOIO RETA, EM AÇO INOX POLIDO, COMPRIMENTO 60CM,</t>
  </si>
  <si>
    <t>BARRA DE FERRO RETANGULAR, BARRA CHATA (QUALQUER DIMENSÃO)</t>
  </si>
  <si>
    <t>BARRA</t>
  </si>
  <si>
    <t>BARRA DE FERRO RETANGULAR, BARRA CHATA, 1 1/2" X 1/4" (L X E), 1,89 KG/M</t>
  </si>
  <si>
    <t>BARRA DE FERRO RETANGULAR, BARRA CHATA, 1" X 3/16" (L X E), 1,73 KG/M</t>
  </si>
  <si>
    <t>BARRA DE FERRO RETANGULAR, BARRA CHATA, 2" X 1/2" (L X E), 5,06 KG/M</t>
  </si>
  <si>
    <t>BARRA DE FERRO RETANGULAR, BARRA CHATA, 3/8" X 1 1/2" (L X E), 2,84 KG/M</t>
  </si>
  <si>
    <t>BASE PARA RELE COM SUPORTE METÁLICO</t>
  </si>
  <si>
    <t>BOX RETO 1''</t>
  </si>
  <si>
    <t>BOX RETO 1.1/2</t>
  </si>
  <si>
    <t>BOX RETO 2''</t>
  </si>
  <si>
    <t>BOX RETO 3/4</t>
  </si>
  <si>
    <t>MT</t>
  </si>
  <si>
    <t>CABO HDMI  1,5 MT</t>
  </si>
  <si>
    <t>CABO HDMI  10  MT</t>
  </si>
  <si>
    <t>CABO HDMI  20 MT</t>
  </si>
  <si>
    <t>CABO HDMI  4  MT</t>
  </si>
  <si>
    <t>CAIXA DE PASSAGEM METÁLICA DE SOBREPOR COM TAMPA PARAFUSADA, DIMENSÕES 25 X</t>
  </si>
  <si>
    <t>CANTONEIRA AÇO ABAS IGUAIS (QUALQUER BITOLA), ESPESSURA ENTRE 1/8" E 1/4"</t>
  </si>
  <si>
    <t>CAP PVC, ROSCÁVEL, 3", ÁGUA FRIA PREDIAL</t>
  </si>
  <si>
    <t>CAPA PARA RJ 45</t>
  </si>
  <si>
    <t>CHAPA</t>
  </si>
  <si>
    <t>CONDULETE DE ALUMÍNIO TIPO LR, PARA ELETRODUTO ROSCÁVEL DE 1 1/2", COM TAMPA</t>
  </si>
  <si>
    <t>COTOVELO 45 GRAUS DE FERRO GALVANIZADO, COM ROSCA BSP, DE 2 1/2"</t>
  </si>
  <si>
    <t>CUBA AÇO INOX (AISI 304) DE EMBUTIR COM VÁLVULA DE 3 1/2 ", DE *56 X 33 X 12* CM</t>
  </si>
  <si>
    <t>DISJUNTOR DE MEDIA TENSÃO 13.8 KV</t>
  </si>
  <si>
    <t>DISJUNTOR TERMOMAGNÉTICO TRIPOLAR 3 X 250 A/ICC - 25 KA</t>
  </si>
  <si>
    <t>DISJUNTOR TIPO NEMA, BIPOLAR 60 ATE 100A, TENSÃO MÁXIMA 415 V</t>
  </si>
  <si>
    <t>DISJUNTOR TRIFÁSICO  MOD DIN     100 A</t>
  </si>
  <si>
    <t>DISJUNTOR TRIFÁSICO  MOD DIN     125 A</t>
  </si>
  <si>
    <t>DISJUNTOR TRIFÁSICO  MOD DIN     150 A</t>
  </si>
  <si>
    <t>DISJUNTOR TRIFÁSICO  MOD DIN     250 A</t>
  </si>
  <si>
    <t>ELETROCALHA PERFURADA 3000X100X50</t>
  </si>
  <si>
    <t>ELETROCALHA PERFURADA 3000X200X50</t>
  </si>
  <si>
    <t>ELETROCALHA PERFURADA 3000X300X50</t>
  </si>
  <si>
    <t>ELETRODUTO EM AÇO GALVANIZADO ELETROLÍTICO, LEVE, DIÂMETRO 1'' PAREDE</t>
  </si>
  <si>
    <t>ELETRODUTO EM AÇO GALVANIZADO ELETROLÍTICO, LEVE, DIÂMETRO 1.1/2'' PAREDE</t>
  </si>
  <si>
    <t>ELETRODUTO EM AÇO GALVANIZADO ELETROLÍTICO, LEVE, DIÂMETRO 2'' PAREDE</t>
  </si>
  <si>
    <t>ELETRODUTO EM AÇO GALVANIZADO ELETROLÍTICO, LEVE, DIÂMETRO 3/4", PAREDE</t>
  </si>
  <si>
    <t>ELETRODUTO FLEXÍVEL, EM AÇO GALVANIZADO, REVESTIDO EXTERNAMENTE COM    (3"),</t>
  </si>
  <si>
    <t>ELETRODUTO FLEXÍVEL, EM AÇO GALVANIZADO, REVESTIDO EXTERNAMENTE COM PVC  3/4</t>
  </si>
  <si>
    <t>ELETRODUTO FLEXÍVEL, EM AÇO GALVANIZADO, REVESTIDO EXTERNAMENTE COM PVC (2"),</t>
  </si>
  <si>
    <t>EMENDA SIMPLES ELETROCALHA</t>
  </si>
  <si>
    <t>ESPELHO / PLACA DE 2 POSTOS 4" X 2", PARA INSTALAÇÃO DE TOMADAS E INTERRUPTORES</t>
  </si>
  <si>
    <t>ESPELHO / PLACA DE 3 POSTOS 4" X 2", PARA INSTALAÇÃO DE TOMADAS E INTERRUPTORES</t>
  </si>
  <si>
    <t>ESPELHO / PLACA DE 6 POSTOS 4" X 4", PARA INSTALAÇÃO DE TOMADAS E INTERRUPTORES</t>
  </si>
  <si>
    <t>FIBRA ÓPTICA 4 VIAS</t>
  </si>
  <si>
    <t>FITA ADESIVA ASFÁLTICA ALUMINIZADA MULTIUSO, L = 10 CM, ROLO DE 10 M</t>
  </si>
  <si>
    <t>ROLO</t>
  </si>
  <si>
    <t>FIXADOR DE CAL (SACHE 150 ML)</t>
  </si>
  <si>
    <t>PLACA</t>
  </si>
  <si>
    <t>L</t>
  </si>
  <si>
    <t>GRANITO PARA BANCADA, POLIDO, TIPO ANDORINHA/ QUARTZ/ CASTELO/ CORUMBA OU </t>
  </si>
  <si>
    <t>M²</t>
  </si>
  <si>
    <t>GRANITO POLIDO  AMARELO</t>
  </si>
  <si>
    <t>GRANITO POLIDO  GREEN</t>
  </si>
  <si>
    <t>GRANITO POLIDO  MARROM</t>
  </si>
  <si>
    <t>GRANITO POLIDO  PRETO</t>
  </si>
  <si>
    <t>HIDROJATEAMENTO</t>
  </si>
  <si>
    <t>IMPERMEABILIZANTE INCOLOR PARA TRATAMENTO DE FACHADAS E TELHAS, BASE</t>
  </si>
  <si>
    <t>INTERRUPTOR INTERMEDIÁRIO 10 A, 250 V (APENAS MÓDULO</t>
  </si>
  <si>
    <t>INTERRUPTOR INTERMEDIÁRIO 10 A, 250 V (APENAS MÓDULO)</t>
  </si>
  <si>
    <t>INTERRUPTOR PARALELO + TOMADA 2P+T 10A, 250V, CONJUNTO MONTADO PARA EMBUTIR</t>
  </si>
  <si>
    <t>INTERRUPTOR PARALELO 10A, 250V (APENAS MÓDULO)</t>
  </si>
  <si>
    <t>INTERRUPTOR SIMPLES 10A, 250V (APENAS MÓDULO)</t>
  </si>
  <si>
    <t>JOELHO 90 GRAUS, ROSCA FÊMEA TERMINAL, METÁLICO, PARA CONEXÃO COM ANEL</t>
  </si>
  <si>
    <t>LAMPADA FLUORESCENTE COMPACTA 2U BRANCA 15 W, BASE E27 (127/220 V)</t>
  </si>
  <si>
    <t>LAMPADA FLUORESCENTE COMPACTA 2U/3U BRANCA 9/10 W, BASE E27 (127/220 V)</t>
  </si>
  <si>
    <t>LAMPADA FLUORESCENTE COMPACTA 3U BRANCA 20 W, BASE E27 (127/220 V)</t>
  </si>
  <si>
    <t>LAMPADA FLUORESCENTE ESPIRAL BRANCA 45 W, BASE E27 (127/220 V)</t>
  </si>
  <si>
    <t>LAMPADA LED TIPO DICROICA BIVOLT, LUZ BRANCA, 5 W (BASE GU10)</t>
  </si>
  <si>
    <t>LAVATÓRIO/CUBA DE SOBREPOR RETANGULAR LOUCA BRANCA COM LADRÃO *52 X 45* CM</t>
  </si>
  <si>
    <t>LONA PLASTICA, PRETA, LARGURA 8 M, E= 150 MICRA</t>
  </si>
  <si>
    <t>LUMINÁRIA DE EMBUTIR EM CHAPA DE AÇO PARA 2 LAMPADAS FLUORESCENTES DE 40W</t>
  </si>
  <si>
    <t>LUMINÁRIA HERMÉTICA IP-65 PARA 2 DUAS LAMPADAS DE 28/32/36/40</t>
  </si>
  <si>
    <t>LUMINÁRIA LED REFLETOR RETANGULAR BIVOLT, LUZ BRANCA, 50 W</t>
  </si>
  <si>
    <t>LUMINÁRIA SUPER LED PRA POSTE PADRÃO PUBLICA</t>
  </si>
  <si>
    <t>LUVA DE FERRO GALVANIZADO, COM ROSCA BSP, DE 2 1/2"</t>
  </si>
  <si>
    <t>MÁRMORE  BRANCO / COLORIDO</t>
  </si>
  <si>
    <t>METALOM 20X20 CHPA 16</t>
  </si>
  <si>
    <t>METALOM 30X20 CHPA 16</t>
  </si>
  <si>
    <t>METALOM 30X40 CHPA 16</t>
  </si>
  <si>
    <t>MOLA AÉREA FECHA PORTA, PARA PORTAS COM LARGURA ACIMA DE 110 CM</t>
  </si>
  <si>
    <t>NIPLE DE FERRO GALVANIZADO, COM ROSCA BSP, DE 2 1/2"</t>
  </si>
  <si>
    <t>NIPLE DE FERRO GALVANIZADO, COM ROSCA BSP, DE 2"</t>
  </si>
  <si>
    <t>ORGANIZADOR DE CABO ASPIRAL</t>
  </si>
  <si>
    <t>CAIXA</t>
  </si>
  <si>
    <t>ORGANIZADOR DE CABO UTP</t>
  </si>
  <si>
    <t>PAINEL LED 30X30</t>
  </si>
  <si>
    <t>PARAFUSO DRY WALL, EM AÇO FOSFATIZADO, CABEÇA TROMBETA E PONTA BROCA (TB), UN 0,08 COMPRIMENTO 25 M</t>
  </si>
  <si>
    <t>CAIXA 500</t>
  </si>
  <si>
    <t>PARAFUSO NIQUELADO COM ACABAMENTO CROMADO PARA FIXAR PECA SANITÁRIA PORCA CEGA, ARRUELA E BUCHA DE NYLON TAMANHO S-10</t>
  </si>
  <si>
    <t>PARAFUSO ZINCADO, AUTOBROCANTE, FLANGEADO, 4,2 X 19"</t>
  </si>
  <si>
    <t>PARAFUSO ZINCADO, SEXTAVADO, COM ROSCA INTEIRA, DIÂMETRO 1/4", COMPRIMENTO 1/2"</t>
  </si>
  <si>
    <t>M 2</t>
  </si>
  <si>
    <t>PASTILHA CERÂMICA/PORCELANA, REVEST INT/EXT E PISCINA, CORES QUENTES, *2,5 X 2,5</t>
  </si>
  <si>
    <t>PENDURAL OU REGULADOR, COM MOLA, EM AÇO GALVANIZADO, PARA PERFIL TIPO T</t>
  </si>
  <si>
    <t>PERFIL CANALETA, FORMATO C, EM AÇO ZINCADO, PARA ESTRUTURA FORRO DRYWALL,</t>
  </si>
  <si>
    <t>REDUTOR TIPO THINNER PARA ACABAMENTO</t>
  </si>
  <si>
    <t>REJUNTE BRANCO, CIMENTÍCIO</t>
  </si>
  <si>
    <t>REJUNTE COLORIDO, CIMENTÍCIO</t>
  </si>
  <si>
    <t>REJUNTE EPOXI BRANCO</t>
  </si>
  <si>
    <t>REJUNTE EPOXI COR</t>
  </si>
  <si>
    <t>REVESTIMENTO EPOXI DE ALTA RESISTÊNCIA QUÍMICA, ISENTO DE SOLVENTES, BICOMPONENTE</t>
  </si>
  <si>
    <t>M</t>
  </si>
  <si>
    <t>SELANTE TIPO VEDA CALHA PARA METAL E FIBROCIMENTO</t>
  </si>
  <si>
    <t>SERVIÇO DE HIDROJATEAMENTO M</t>
  </si>
  <si>
    <t>SOLVENTE DILUENTE A BASE DE AGUARRÁS</t>
  </si>
  <si>
    <t>SOQUETE DE BAQUELITE BASE E27, PARA LAMPADAS</t>
  </si>
  <si>
    <t>SPLITER HDMI 1X2</t>
  </si>
  <si>
    <t>SPLITER HDMI 1X3</t>
  </si>
  <si>
    <t>SUPORTE DE FIXAÇÃO PARA ESPELHO / PLACA 4" X 2", PARA 3 MÓDULOS, PARA</t>
  </si>
  <si>
    <t>SUPORTE DE FIXAÇÃO PARA ESPELHO / PLACA 4" X 4", PARA 6 MÓDULOS, PARA INSTALAÇÃO UN 2,13 DE TOMADAS E INTERRUPTORES (SOMENTE SUPORTE)</t>
  </si>
  <si>
    <t>SUPORTE DE TV 84''</t>
  </si>
  <si>
    <t>TAMPA PARA CONDULETE, EM PVC, COM 2 MÓDULOS RJ</t>
  </si>
  <si>
    <t>TINTA A ÓLEO BRILHANTE PARA MADEIRA E METAIS</t>
  </si>
  <si>
    <t>GL</t>
  </si>
  <si>
    <t>TINTA BORRACHA CLORADA, ACABAMENTO SEMIBRILHO, BRANCA L</t>
  </si>
  <si>
    <t>TINTA PROTETORA SUPERFÍCIE METÁLICA ALUMÍNIO L</t>
  </si>
  <si>
    <t>TOMADA 2P+T 10A, 250V (APENAS MÓDULO)</t>
  </si>
  <si>
    <t>TOMADA 2P+T 10A, 250V, CONJUNTO MONTADO PARA SOBREPOR 4" X 2" (CAIXA + MÓDULO)</t>
  </si>
  <si>
    <t>TOMADA 2P+T 20A, 250V (APENAS MÓDULO)</t>
  </si>
  <si>
    <t>TORNEIRA CROMADA DE MESA PARA COZINHA BICA MÓVEL COM AREJADOR 1/2 " OU 3/4</t>
  </si>
  <si>
    <t>VEDA CALHA</t>
  </si>
  <si>
    <t>ANEXO XVI - PLANILHA LICITANTE – QUADRO RESUMO DO VALOR GLOBAL DOS SERVIÇOS E MATERIAIS</t>
  </si>
  <si>
    <t>MÃO-DE-OBRA PARA OS SERVIÇOS CONTÍNUOS</t>
  </si>
  <si>
    <t>Mão-de-Obra Permanente (transportado do anexo XII)</t>
  </si>
  <si>
    <t>VALOR MENSAL DOS SERVIÇOS CONTÍNUOS</t>
  </si>
  <si>
    <t>VALOR ANUAL DOS SERVIÇOS CONTÍNUOS (B X 12)</t>
  </si>
  <si>
    <t>MÃO-DE-OBRA PARA OS SERVIÇOS EVENTUAIS</t>
  </si>
  <si>
    <t>Mão-de-Obra Eventual (transportado do anexo XIII)</t>
  </si>
  <si>
    <t>VALOR MENSAL DA MÃO-DE-OBRA PARA OS SERVIÇOS EVENTUAIS</t>
  </si>
  <si>
    <t>VALOR ANUAL DA MÃO-DE-OBRA PARA OS SERVIÇOS EVENTUAIS (E x 12)</t>
  </si>
  <si>
    <t>PEÇAS E MATERIAIS NÃO BÁSICOS</t>
  </si>
  <si>
    <t>Materiais Não Básicos (transportado do anexo XV)</t>
  </si>
  <si>
    <t>VALOR MENSAL DOS MATERIAIS NÃO BÁSICOS</t>
  </si>
  <si>
    <t>VALOR ANUAL DOS MATERIAIS NÃO BÁSICOS (H x 12)</t>
  </si>
  <si>
    <t>SOFTWARE DE GERENCIAMENTO DE MANUTENÇÃO</t>
  </si>
  <si>
    <t>J</t>
  </si>
  <si>
    <t>Fornecimento e Manutenção do Software de Gerenciamento de Manutenção</t>
  </si>
  <si>
    <t>K</t>
  </si>
  <si>
    <t>VALOR MENSAL</t>
  </si>
  <si>
    <t>VALOR ANUAL</t>
  </si>
  <si>
    <t>VALOR GLOBAL MENSAL DOS SERVIÇOS/MATERIAIS  (B + E + H + K)</t>
  </si>
  <si>
    <t>N</t>
  </si>
  <si>
    <t>VALOR GLOBAL ANUAL DOS SERVIÇOS/MATERIAIS (C + F + I + L)</t>
  </si>
  <si>
    <t>TIPO</t>
  </si>
  <si>
    <t>QTDE ANUAL </t>
  </si>
  <si>
    <t>BDI 19,73%</t>
  </si>
  <si>
    <t>PREÇO TOTAL ANUAL + BDI</t>
  </si>
  <si>
    <t>ABERTURA PARA ENCAIXE DE CUBA OU LAVATÓRIO EM BANCADA DE MÁRMORE/ GRANITO OU OUTRO TIPO DE PEDRA NATURAL</t>
  </si>
  <si>
    <t>OUTROS</t>
  </si>
  <si>
    <t>UN</t>
  </si>
  <si>
    <t>ABRAÇADEIRA DE LATÃO PARA FIXAÇÃO DE CABO PARA-RAIO, DIMENSÕES 32 X 24 X 24 MM</t>
  </si>
  <si>
    <t>SPCI</t>
  </si>
  <si>
    <t>ABRAÇADEIRA DE NYLON 140 x 3,6 mm</t>
  </si>
  <si>
    <t>LÓGICA</t>
  </si>
  <si>
    <t>ABRIGO DE HIDRANTE PARA INCÊNDIO EXTERNO EM CHAPA DE AÇO CARBONO (ALTURA: 0,90 M / LARGURA: 0,60 M / PROFUNDIDADE: 0,17 M)</t>
  </si>
  <si>
    <t>ACABAMENTO CROMADO PARA REGISTRO DE GAVETA 1/2" O 3/4"</t>
  </si>
  <si>
    <t>HIDRÁULICA</t>
  </si>
  <si>
    <t>ACIONADOR LATERAL DA BACIA ACOPLADA</t>
  </si>
  <si>
    <t>ACIONADOR MANUAL CONVENCIONAL (CÓDIGO JBG-12L)</t>
  </si>
  <si>
    <t>AÇO CA-50, 10,0 MM, VERGALHÃO</t>
  </si>
  <si>
    <t>AÇO CA-50, 12,5 MM, VERGALHÃO</t>
  </si>
  <si>
    <t>ADAPTADOR CURTO (SOLDÁVEL COM BOLSA E ROSCA) 25 MM X 3/4"</t>
  </si>
  <si>
    <t>ADAPTADOR CURTO (SOLDÁVEL COM BOLSA E ROSCA) 32 MM X 1"</t>
  </si>
  <si>
    <t>ADAPTADOR CURTO (SOLDÁVEL COM BOLSA E ROSCA) 50 MM X 1 1/2"</t>
  </si>
  <si>
    <t>ADAPTADOR PVC PARA SIFÃO 40 MM X 11/4"</t>
  </si>
  <si>
    <t>ADAPTADOR PVC PARA SIFÃO METÁLICO COM ANEL BORRACHA (JE) 40 MM X 1 1/2"</t>
  </si>
  <si>
    <t>ADAPTADOR PVC PARA VÁLVULA PIA OU LAVATÓRIO 40 MM</t>
  </si>
  <si>
    <t>ADAPTADOR PVC SOLDÁVEL FLANGES LIVRES P/ CAIXA D' ÁGUA 2"</t>
  </si>
  <si>
    <t>ADAPTADOR PVC SOLDÁVEL FLANGES LIVRES P/ CAIXA D' ÁGUA 60 MM X 2 "</t>
  </si>
  <si>
    <t>ADAPTADOR STORZ 2.1/2’ X 2.1/2’</t>
  </si>
  <si>
    <t>ADAPTADOR, EM LATÃO, ENGATE RÁPIDO 2 1/2" X ROSCA INTERNA 5 FIOS 2 1/2", PARA INSTALAÇÃO PREDIAL DE COMBATE A INCÊNDIO</t>
  </si>
  <si>
    <t>ADESIVO ACRÍLICO/COLA DE CONTATO</t>
  </si>
  <si>
    <t>PISO/PAREDE/FORRO</t>
  </si>
  <si>
    <t>ADESIVO PVC FRASCO C/ 850G</t>
  </si>
  <si>
    <t>ADITIVO IMPERMEABILIZANTE DE PEGA NORMAL PARA ARGAMASSAS E CONCRETOS SEM ARMAÇÃO</t>
  </si>
  <si>
    <t>ADITIVO IMPERMEABILIZANTE DE PEGA ULTRARRÁPIDA</t>
  </si>
  <si>
    <t>ADITIVO PARA RADIADOR</t>
  </si>
  <si>
    <t>AGUARRÁS MINERAL</t>
  </si>
  <si>
    <t>ALUGUEL 1 DIA - MÁQUINA DE FUSÃO COM CLIVADOR, DECAPADOR E DEMAIS FERRAMENTAS PARA FUSÃO DE FIBRA ÓPTICA</t>
  </si>
  <si>
    <t>ALUGUEL 1 DIA - OTDR</t>
  </si>
  <si>
    <t>ANDAIME TUBULAR DE ENCAIXE, TIPO TORRE, LARGURA DE 1 ATÉ 1,5M E ALTURA DE 1,0M (LOCAÇÃO)</t>
  </si>
  <si>
    <t>M/MÊS</t>
  </si>
  <si>
    <t>ANEL BORRACHA P/ TUBO ESGOTO PREDIAL EB 608 DN 100MM</t>
  </si>
  <si>
    <t>ANEL BORRACHA P/ TUBO ESGOTO PREDIAL EB 608 DN 40MM</t>
  </si>
  <si>
    <t>ANEL DE VEDAÇÃO PARA TUBO DE SÉRIE REFORÇADA ESGOTO PREDIAL 100 MM</t>
  </si>
  <si>
    <t>ANEL DE VEDAÇÃO PARA TUBO DE SÉRIE REFORÇADA ESGOTO PREDIAL 150 MM</t>
  </si>
  <si>
    <t>ANEL DE VEDAÇÃO PARA TUBO DE SÉRIE REFORÇADA ESGOTO PREDIAL 40 MM</t>
  </si>
  <si>
    <t>ANEL DE VEDAÇÃO PARA TUBO DE SÉRIE REFORÇADA ESGOTO PREDIAL 50 MM</t>
  </si>
  <si>
    <t>ANEL DE VEDAÇÃO PARA TUBO DE SÉRIE REFORÇADA ESGOTO PREDIAL 75 MM</t>
  </si>
  <si>
    <t>ANUNCIADOR 160 CARACTERES (CÓDIGO LCD-160)</t>
  </si>
  <si>
    <t>AQUECEDOR DE ÁGUA ELÉTRICO DE USO INDIVIDUAL 8200W</t>
  </si>
  <si>
    <t>ELÉTRICA</t>
  </si>
  <si>
    <t>ARAME GALVANIZADO (BITOLA: 10 BWG)</t>
  </si>
  <si>
    <t>ARAME GALVANIZADO 12 BWG - 2,76MM - 48,00 G/M</t>
  </si>
  <si>
    <t>ARAME GALVANIZADO 14 BWG - 2,10MM - 27,20 G/M</t>
  </si>
  <si>
    <t>ARAME RECOZIDO (DIÂMETRO DO FIO: 1,25 MM / BITOLA: 18 BWG)</t>
  </si>
  <si>
    <t>AREIA FINA</t>
  </si>
  <si>
    <t>AREIA GROSSA</t>
  </si>
  <si>
    <t>AREIA MEDIA</t>
  </si>
  <si>
    <t>ARGAMASSA COLANTE TIPO ACII</t>
  </si>
  <si>
    <t>ARGAMASSA COLANTE TIPO ACIII</t>
  </si>
  <si>
    <t>ARGAMASSA INDUSTRIALIZADA MULTIUSO, PARA REVESTIMENTO INTERNO E EXTERNO E ASSENTAMENTO DE BLOCOS DIVERSOS</t>
  </si>
  <si>
    <t>ARGAMASSA OU CIMENTO COLANTE EM PÓ PARA FIXAÇÃO DE PEÇAS CERÂMICAS (ACI)</t>
  </si>
  <si>
    <t>ARGAMASSA POLIMÉRICA DE REPARO ESTRUTURAL TIPO SIKA TOP 122 OU EQUIVALENTE</t>
  </si>
  <si>
    <t>ARGAMASSA PRONTA PARA CONTRAPISO</t>
  </si>
  <si>
    <t>ARGAMASSA PRONTA PARA REVESTIMENTO INTERNO EM PAREDES</t>
  </si>
  <si>
    <t>ARREMATE PERFIL "U" PARA FORRO DE PVC</t>
  </si>
  <si>
    <t>ARRUELA QUADRADA EM AÇO GALVANIZADO, DIMENSÃO = 38 mm, ESPESSURA = 3mm</t>
  </si>
  <si>
    <t>ART - ANOTAÇÃO DE RESPONSABILIDADE TÉCNICA</t>
  </si>
  <si>
    <t>ACIMA DE R$ 15.000,01</t>
  </si>
  <si>
    <t>DE R$ 8.000,01 A R$   15.000,00</t>
  </si>
  <si>
    <t>ART - ANOTAÇÃO DE RESPONSABILIDADE TÉCNICA</t>
  </si>
  <si>
    <t>ATÉ R$ 8.000,00</t>
  </si>
  <si>
    <t>ASPERSOR PARA JARDIM</t>
  </si>
  <si>
    <t>ASSENTO PLÁSTICO PARA BACIA - PADRÃO POPULAR</t>
  </si>
  <si>
    <t>AUTOMÁTICO DE BOIA SUPERIOR / INFERIOR, 15A/250V</t>
  </si>
  <si>
    <t>BACIA SANITÁRIA (VASO) COM CAIXA ACOPLADA, DE LOUCA BRANCA</t>
  </si>
  <si>
    <t>BACIA SANITÁRIA (VASO) CONVENCIONAL, DE LOUCA BRANCA</t>
  </si>
  <si>
    <t>BANCADA DE MÁRMORE SINTÉTICO COM UMA CUBA, 120 X *60* CM</t>
  </si>
  <si>
    <t>BANCADA DE MÁRMORE SINTÉTICO COM UMA CUBA, 150 X *60* CM</t>
  </si>
  <si>
    <t>BANCADA DE MÁRMORE SINTÉTICO COM UMA CUBA, 200 X *60* CM</t>
  </si>
  <si>
    <t>BANCADA/TAMPO AÇO INOX L=60 CM, COM RODABANCA</t>
  </si>
  <si>
    <t>BARRA DE APOIO PARA PORTADORES DE NECESSIDADES ESPECIAIS, COMPRIMENTO 80CM, DIÂMETRO MINIMO 3CM</t>
  </si>
  <si>
    <t>BARRA DE FERRO RETANGULAR, BARRA CHATA 3/4" X 1/8" (L X E), 0,47 KG/M</t>
  </si>
  <si>
    <t>BARRA ROSCÁVEL 3/8" (TIRANTE)</t>
  </si>
  <si>
    <t>BARRAS ANTIPÂNICO COM CHAVE AÇO CARBONO CINZA PRATA</t>
  </si>
  <si>
    <t>BASE - FLANGE INTELIGENTE - PERFIL BAIXO (CÓDIGO B210LP)</t>
  </si>
  <si>
    <t>BASE P/ FIXAÇÃO DE MASTRO 2''</t>
  </si>
  <si>
    <t>BASE P/ FUSÍVEIS NH TAMANHO 00, DE 6 A 160A, TIPO 3 NH 3 030-Z DA SIEMENS OU EQUIV</t>
  </si>
  <si>
    <t>BASE P/ FUSÍVEIS NH TAMANHO 01, DE 40 A 250A, TIPO 3 NH 3 230-Z DA SIEMENS OU EQUIV</t>
  </si>
  <si>
    <t>BASE P/ MASTRO DE PARA-RAIOS - 2"</t>
  </si>
  <si>
    <t>BASE PARA FUSÍVEL DIAZED - UNIPOLAR PARA FIXAÇÃO COM ENGATE TERMOPLÁSTICO (ALTURA: 35,00 MM / CORRENTE ELÉTRICA: ATÉ 25,00 A / LARGURA: 38,00 MM/PROFUNDIDADE: 45,00 MM)</t>
  </si>
  <si>
    <t>BATERIA 12V 7.2 AH (CÓDIGO BAT.001.0001- E)</t>
  </si>
  <si>
    <t>BETONEIRA CAPACIDADE NOMINAL 400 L, CAPACIDADE DE MISTURA 310 L, MOTOR A DIESEL POTÊNCIA 5,0 HP, SEM CARREGADOR - CHP DIURNO.</t>
  </si>
  <si>
    <t>CHP</t>
  </si>
  <si>
    <t>BLOCO CERÂMICO (ALVENARIA VEDAÇÃO), 6 FUROS, DE 9 X 14 X 19 CM</t>
  </si>
  <si>
    <t>BLOCO VEDAÇÃO CONCRETO 9 X 19 X 39 CM (CLASSE D - NBR 6136)</t>
  </si>
  <si>
    <t>BLOQUETE/PISO DE CONCRETO - MODELO BLOCO PISOGRAMA/CONCREGRAMA 2 FUROS, *35 CM X 15* CM, E = *8* CM, COR NATURAL</t>
  </si>
  <si>
    <t>BLOQUETE/PISO INTERTRAVADO DE CONCRETO - MODELO RETANGULAR/TIJOLINHO /PAVER /HOLANDÊS /PARALELEPÍPEDO, 20 CM X 10 CM, E = 6 CM, RESISTÊNCIA DE 35 PA (NBR 9781), COR NATURAL</t>
  </si>
  <si>
    <t>BOCAL PVC MR AQUAPLUV BEIRAL D =125X88 MM</t>
  </si>
  <si>
    <t>BOCAL/SOQUETE/RECEPTÁCULO DE PORCELANA</t>
  </si>
  <si>
    <t>BOLSA DE LIGAÇÃO EM PVC FLEXÍVEL P/ VASO SANITÁRIO 1.1/2" (40MM)</t>
  </si>
  <si>
    <t>BOMBA DE REMOÇÃO DE CONDENSADOS COM CAPACIDADE ATÉ 36.000 BTU/H</t>
  </si>
  <si>
    <t>AR CONDICIONADO</t>
  </si>
  <si>
    <t>BOMBA DE REMOÇÃO DE CONDENSADOS COM CAPACIDADE ATÉ 60.000 BTU/H</t>
  </si>
  <si>
    <t>BOMBA JOCKEY DE ¾ DE CV</t>
  </si>
  <si>
    <t>BOMBAS DE HIDRANTE DE 4 CV, Q1= 16,8 M³/H, HMT1= 23,86 M.C.A, Q2= 25,2 M³/H, MT2=15,1 M.C.A</t>
  </si>
  <si>
    <t>BUCHA DE NYLON SEM ABA S6, COM PARAFUSO DE 4,20 X 40 MM EM AÇO ZINCADO COM ROSCA SOBERBA, CABEÇA CHATA E FENDA PHILLIPS</t>
  </si>
  <si>
    <t>BUCHA DE REDUÇÃO (ROSCÁVEL) 1 1/2" X 1"</t>
  </si>
  <si>
    <t>BUCHA DE REDUÇÃO (ROSCÁVEL) 1" X 1/2 "</t>
  </si>
  <si>
    <t>BUCHA DE REDUÇÃO (ROSCÁVEL) 3" X 1 1/2"</t>
  </si>
  <si>
    <t>BUCHA DE REDUÇÃO (ROSCÁVEL) 3" X 2 "</t>
  </si>
  <si>
    <t>BUCHA DE REDUÇÃO (ROSCÁVEL) 3" X 2 1/2"</t>
  </si>
  <si>
    <t>BUCHA DE REDUÇÃO (ROSCÁVEL) 3/4" X 1/2"</t>
  </si>
  <si>
    <t>BUCHA DE REDUÇÃO (ROSCÁVEL) 4" X 3 "</t>
  </si>
  <si>
    <t>BUCHA DE REDUÇÃO DE Ø 80 X 65</t>
  </si>
  <si>
    <t>BUCHA DE REDUÇÃO EM ALUMÍNIO, COM ROSCA, DE 1 1/2" X 1", PARA ELETRODUTO</t>
  </si>
  <si>
    <t>BUCHA DE REDUÇÃO EM ALUMÍNIO, COM ROSCA, DE 1" X 3/4", PARA ELETRODUTO</t>
  </si>
  <si>
    <t>BUCHA NYLON S-8 C/ PARAFUSO ROSCA SOBERBA AÇO ZINCADO CAB CHATA FENDA SIMPLES 4,8 X 75MM</t>
  </si>
  <si>
    <t>BUCHA REDUÇÃO PVC SOLD CURTA P/ ÁGUA FRIA PRED 40MM X 32MM</t>
  </si>
  <si>
    <t>BUCHA REDUÇÃO PVC SOLD CURTA P/ ÁGUA FRIA PRED 110MM X 85MM</t>
  </si>
  <si>
    <t>BUCHA REDUÇÃO PVC SOLD CURTA P/ ÁGUA FRIA PRED 25MM X 60MM</t>
  </si>
  <si>
    <t>BUCHA REDUÇÃO PVC SOLD CURTA P/ ÁGUA FRIA PRED 32MM X 50MM</t>
  </si>
  <si>
    <t>BUCHA REDUÇÃO PVC SOLD CURTA P/ ÁGUA FRIA PRED 50MM X 25MM</t>
  </si>
  <si>
    <t>BUCHA REDUÇÃO PVC SOLD CURTA P/ ÁGUA FRIA PRED 50MM X 40MM</t>
  </si>
  <si>
    <t>BUCHA REDUÇÃO PVC SOLD CURTA P/ ÁGUA FRIA PRED 60MM X 50MM</t>
  </si>
  <si>
    <t>BUCHA REDUÇÃO PVC SOLD CURTA P/ ÁGUA FRIA PRED 75MM X 60MM</t>
  </si>
  <si>
    <t>BUCHA REDUÇÃO PVC SOLD CURTA P/ ÁGUA FRIA PRED 75MM X 85MM</t>
  </si>
  <si>
    <t>BUCHA REDUÇÃO PVC SOLD LONGA P/ ÁGUA FRIA PRED 40MM X 25MM</t>
  </si>
  <si>
    <t>BUCHA REDUÇÃO PVC SOLD LONGA P/ ÁGUA FRIA PRED 50MM X 20MM</t>
  </si>
  <si>
    <t>CABIDE REDONDO EM AÇO INOX POLIDO</t>
  </si>
  <si>
    <t>CABO COAXIAL 75/300 OHMS PARA ANTENA TV</t>
  </si>
  <si>
    <t>CABO DE COBRE ISOLAMENTO ANTI-CHAMA 0,6/1KV 6MM² (1 CONDUTOR) TP SINTENAX PIRELLI OU EQUIV</t>
  </si>
  <si>
    <t>CABO DE COBRE ISOLAMENTO ANTI-CHAMA 0,6/1KV 70MM² (1 CONDUTOR) TP SINTENAX PIRELLI OU EQUIV</t>
  </si>
  <si>
    <t>CABO DE COBRE ISOLAMENTO ANTI-CHAMA 450/750V 1,5MM², FLEXÍVEL, TP FORESPLAST ALCOA OU EQUIV</t>
  </si>
  <si>
    <t>CABO DE COBRE ISOLAMENTO ANTI-CHAMA 450/750V 1,5MM², TP PIRASTIC PIRELLI OUEQUIV</t>
  </si>
  <si>
    <t>CABO DE COBRE ISOLAMENTO ANTI-CHAMA 450/750V 10MM², TP PIRASTIC PIRELLI OU EQUIV</t>
  </si>
  <si>
    <t>CABO DE COBRE ISOLAMENTO ANTI-CHAMA 450/750V 16MM², TP PIRASTIC PIRELLI OU EQUIV</t>
  </si>
  <si>
    <t>CABO DE COBRE ISOLAMENTO ANTI-CHAMA 450/750V 2,5MM², TP PIRASTIC PIRELLI OU EQUIV</t>
  </si>
  <si>
    <t>CABO DE COBRE ISOLAMENTO ANTI-CHAMA 450/750V 4MM², FLEXÍVEL, TP FORESPLAST ALCOA OU EQUIV</t>
  </si>
  <si>
    <t>CABO DE COBRE ISOLAMENTO ANTI-CHAMA 450/750V 4MM², TP PIRASTIC PIRELLI OU EQUIV</t>
  </si>
  <si>
    <t>CABO DE COBRE ISOLAMENTO ANTI-CHAMA 450/750V 6MM², TP PIRASTIC PIRELLI OU EQUIV</t>
  </si>
  <si>
    <t>CABO DE COBRE, FLEXÍVEL, CLASSE 4 OU 5, ISOLAÇÃO EM PVC/A, ANTICHAMA NOMINAL 25mm</t>
  </si>
  <si>
    <t>CABO DE COBRE, FLEXÍVEL, CLASSE 4 OU 5, ISOLAÇÃO EM PVC/A, ANTICHAMA SEÇÃO NOMINAL 50mm</t>
  </si>
  <si>
    <t>CABO DE COBRE, FLEXÍVEL, CLASSE 4 OU 5, ISOLAÇÃO EM PVC/A, ANTICHAMA  185 mm²</t>
  </si>
  <si>
    <t>CABO DE COBRE, FLEXÍVEL, CLASSE 4 OU 5, ISOLAÇÃO EM PVC/A, ANTICHAMA  NOMINAL 35mm</t>
  </si>
  <si>
    <t>CABO DE COBRE, FLEXÍVEL, CLASSE 4 OU 5, ISOLAÇÃO PVC/A, ANTICHAMA SEÇÃO NOMINAL 240 mm²</t>
  </si>
  <si>
    <t>CABO FLEXÍVEL PVC 750 V, 3 CONDUTORES DE 10,0 mm²</t>
  </si>
  <si>
    <t>CABO ÓPTICO REDE INTERNA/EXTERNA MULTÍMODO (MM-OM³) - 12 FIBRAS.</t>
  </si>
  <si>
    <t>CABO PP 2X4MM (CABO FLEXÍVEL PVC 750 V, 2 CONDUTORES DE 4,0 MM²)</t>
  </si>
  <si>
    <t>CABO PP 3X4 MM (CABO FLEXÍVEL PVC 750 V, 3 CONDUTORES DE 4,0 MM²)</t>
  </si>
  <si>
    <t>CABO PP 4X10MM (CABO FLEXÍVEL PVC 750 V, 4 CONDUTORES DE 10,0 MM²)</t>
  </si>
  <si>
    <t>CABO PP 4X4mm</t>
  </si>
  <si>
    <t>CABO PP 4X6mm</t>
  </si>
  <si>
    <t>CABO PP COM ISOLAÇÃO ANTICHAMA 750V/70°C 2 X 1,5 MM²</t>
  </si>
  <si>
    <t>CABO PP COM ISOLAÇÃO ANTICHAMA 750V/70°C 2 X 2,5 MM²</t>
  </si>
  <si>
    <t>CABO PP COM ISOLAÇÃO ANTICHAMA 750V/70°C 3 X 1,5 MM²</t>
  </si>
  <si>
    <t>CABO PP COM ISOLAÇÃO ANTICHAMA 750V/70°C 3 X 2,5 MM²</t>
  </si>
  <si>
    <t>CABO TELEFÔNICO CCI 50, 2 PARES, USO INTERNO, SEM BLINDAGEM</t>
  </si>
  <si>
    <t>CABO TELEFÔNICO CCI 50, 4 PARES, USO INTERNO, SEM BLINDAGEM</t>
  </si>
  <si>
    <t>CABO TELEFÔNICO CI (DIÂMETRO DO CONDUTOR: 0,50 MM / DIÂMETRO EXTERNO NOMINAL: 15,0 MM / NÚMERO DE PARES: 50)</t>
  </si>
  <si>
    <t>CABO UTP 4 PARES CATEGORIA 5E</t>
  </si>
  <si>
    <t>CABO UTP 4 PARES CATEGORIA 6</t>
  </si>
  <si>
    <t>CABO VGA / SVGA / RGB 15,00 M, COM FILTRO, TERMINAIS MACHO X MACHO</t>
  </si>
  <si>
    <t>CADEADO SIMPLES, EM LATÃO MACICO CROMADO, LARGURA DE 35 MM, HASTE DE AÇO TEMPERADO, CEMENTADO (NAO LONGA), INCLUI 2 CHAVES</t>
  </si>
  <si>
    <t>CAIXA ACOPLADA DE LOUÇA PARA BACIA - PADRÃO POPULAR</t>
  </si>
  <si>
    <t>CAIXA DE DERIVAÇÃO EM CHAPA AÇO PARA PERFILADO - TIPO "C"</t>
  </si>
  <si>
    <t>CAIXA DE GORDURA EM PVC, DIÂMETRO MÍNIMO 300 MM, DIÂMETRO DE SAÍDA 40 MM, 50 MM, 75 MM CAPACIDADE APROXIMADA 21,6 LITROS, COM TAMPA - AMANCO</t>
  </si>
  <si>
    <t>CAIXA DE INCÊNDIO/ABRIGO PARA MANGUEIRA, DE EMBUTIR/INTERNA, COM 90 X 60 X 17 CM, EM CHAPA DE AÇO, PORTA COM VENTILAÇÃO, VISOR COM A INSCRIÇÃO "INCÊNDIO", SUPORTE/CESTA INTERNA PARA A MANGUEIRA, PINTURA ELETROSTÁTICA VERMELHA</t>
  </si>
  <si>
    <t>CAIXA DE INSPEÇÃO SUSPENSA DE PVC C/ CONECTOR BRONZE</t>
  </si>
  <si>
    <t>CAIXA DE PASSAGEM 4" X 2" EM FERRO GALV"</t>
  </si>
  <si>
    <t>CAIXA DE PASSAGEM 4" X 4" EM FERRO GALV"</t>
  </si>
  <si>
    <t>CAIXA DE SOBREPOR P/ DOIS RJ 45 CATEGORIA 5E FÊMEA</t>
  </si>
  <si>
    <t>CAIXA DE SOBREPOR P/ UM RJ 45 CATEGORIA 5E FÊMEA</t>
  </si>
  <si>
    <t>CAIXA DESCARGA PLASTICA, EXTERNA, COMPLETA COM TUBO DE DESCARGA, ENGATE FLEXÍVEL, BOIA E SUPORTE PARA FIXAÇÃO - CAPACIDADE 9L</t>
  </si>
  <si>
    <t>CAIXA GORDURA DUPLA CONCRETO PRÉ MOLDADO CIRCULAR COM TAMPA D = 60CM</t>
  </si>
  <si>
    <t>CAIXA OCTOGONAL DE FUNDO MÓVEL, EM PVC, DE 3" X 3", PARA ELETRODUTO FLEXÍVEL CORRUGADO</t>
  </si>
  <si>
    <t>CAIXA PARA MEDIÇÃO COLETIVA TIPO K, PADRÃO BIFÁSICO OU TRIFÁSICO, PARA ATE 2 MEDIDORES (PADRÃO DA CONCESSIONARIA LOCAL)</t>
  </si>
  <si>
    <t>CAIXA PVC 4" X 2" P/ ELETRODUTO "</t>
  </si>
  <si>
    <t>CAIXA PVC 4" X 4" P/ ELETRODUTO "</t>
  </si>
  <si>
    <t>CAIXA SIFONADA PVC 100 X 100 X 40MM C/GRELHA REDONDA BRANCA</t>
  </si>
  <si>
    <t>CAIXA SIFONADA PVC 100 X 100 X 50MM C/GRELHA REDONDA BRANCA</t>
  </si>
  <si>
    <t>CAIXA SIFONADA PVC 150 X 150 X 50MM C/TAMPA CEGA QUADRADA BRANCA</t>
  </si>
  <si>
    <t>Caixa sifonada pvc, quadrada, com tampa cega d = 150 x 185 x 75mm</t>
  </si>
  <si>
    <t>CAL HIDRATADA P/ ARGAMASSA</t>
  </si>
  <si>
    <t>CAL HIDRATADA P/ PINTURA</t>
  </si>
  <si>
    <t>CAL VIRGEM COMUM PARA ARGAMASSAS</t>
  </si>
  <si>
    <t>CANALETA ALUMÍNIO 1 X 1 CM P/ PORTA/JANELA CORRER</t>
  </si>
  <si>
    <t>CANALETA EM PVC PARA INSTALAÇÃO ELÉTRICA APARENTE, INCLUSIVE CONEXÕES, DIMENSÕES 20 X 10 MM - COM CONEXÕES</t>
  </si>
  <si>
    <t>CANALETA EM PVC PARA INSTALAÇÃO ELÉTRICA APARENTE, INCLUSIVE CONEXÕES, DIMENSÕES 50 X 20 MM - COM CONEXÕES</t>
  </si>
  <si>
    <t>CANOPLA COM ALAVANCA PARA VÁLVULA DE DESCARGA DE DEFICIENTE</t>
  </si>
  <si>
    <t>CANOPLA HYDRA-MAX OU SIMILAR BRANCA ACABAMENTO MAX P/ BASE DE VÁLVULA DESCARGA HYDRA DECA 4900.C.MAX</t>
  </si>
  <si>
    <t>CANTONEIRA ALUMÍNIO ABAS IGUAIS 1" E = 3 /16"</t>
  </si>
  <si>
    <t>CANTONEIRA ALUMÍNIO ABAS IGUAIS 2" E = 1/4"</t>
  </si>
  <si>
    <t>CANTONEIRA ALUMÍNIO ABAS IGUAIS 2" E=1/8" COR PRETA</t>
  </si>
  <si>
    <t>CANTONEIRA FERRO GALV 1" X 1/8" - (1,20KG/M)</t>
  </si>
  <si>
    <t>CANTONEIRA FERRO GALV 3/4" X (QUALQUER ESPESSURA)</t>
  </si>
  <si>
    <t>CANTONEIRA FERRO GALV 'L" 1 1/2 X 1/4" - (3,40KG/M)</t>
  </si>
  <si>
    <t>CANTONEIRA FERRO GALV 'L" 2 X 3/8" - (6,9 KG/M)</t>
  </si>
  <si>
    <t>CAP PVC SOLD P/ ÁGUA FRIA PREDIAL 20 MM</t>
  </si>
  <si>
    <t>CAP PVC SOLD P/ ÁGUA FRIA PREDIAL 25 MM</t>
  </si>
  <si>
    <t>CAP PVC SOLD P/ ÁGUA FRIA PREDIAL 40 MM</t>
  </si>
  <si>
    <t>CAP PVC SOLD P/ ÁGUA FRIA PREDIAL 50 MM</t>
  </si>
  <si>
    <t>CAP PVC SOLD P/ ESG PREDIAL DN 75 MM</t>
  </si>
  <si>
    <t>CAP PVC, SERIE R, DN 150 mm, PARA ESGOTO PREDIAL</t>
  </si>
  <si>
    <t>CAP PVC, SOLDÁVEL, DN 100 mm, SERIE NORMAL, PARA ESGOTO PREDIAL</t>
  </si>
  <si>
    <t>CAP PVC, SOLDÁVEL, DN 50 mm, SERIE NORMAL, PARA ESGOTO PREDIAL</t>
  </si>
  <si>
    <t>CARPETE DE NYLON EM PLACAS 50 X 50 CM PARA TRAFEGO COMERCIAL PESADO, E = 6,5 MM (INSTALADO)</t>
  </si>
  <si>
    <t>CARRAPETA PARA TORNEIRA DE 3/4 com vedante</t>
  </si>
  <si>
    <t>CHAPA AÇO FINA A FRIO PRETA 20MSG E = 0,91 MM - 7,32KG/M²</t>
  </si>
  <si>
    <t>CHAPA AÇO INOX E = 4MM (32KG/M²)</t>
  </si>
  <si>
    <t>CHAPA AÇO INOX E = 6MM (48KG / M²)</t>
  </si>
  <si>
    <t>CHAPA AÇO P/PISOS LTP XADREZ 1/4"</t>
  </si>
  <si>
    <t>CHAPA DE AÇO GALVANIZADA BITOLA GSG 14, E = 1,95 mm (15,60 KG/M²)</t>
  </si>
  <si>
    <t>CHAPA DE AÇO GALVANIZADA BITOLA GSG 16, E = 1,55 mm (12,40 KG/M²)</t>
  </si>
  <si>
    <t>CHAPA DE AÇO GALVANIZADA BITOLA GSG 24, E = 0,65 mm (5,20 KG/M²)</t>
  </si>
  <si>
    <t>CHAPA DE AÇO GALVANIZADA BITOLA GSG 18, E = 1,25 MM (10,00 KG/M²)</t>
  </si>
  <si>
    <t>CHAPA DE AÇO GALVANIZADA BITOLA GSG 19, E = 1,11 MM (8,88 KG/M²)</t>
  </si>
  <si>
    <t>CHAPA DE AÇO GROSSA, ASTM A36, E = 1 " (25,40 mm) 199,18 KG/M²</t>
  </si>
  <si>
    <t>CHAPA DE ALUMÍNIO, E=3MM, L=1000MM (8,10KG/M²)</t>
  </si>
  <si>
    <t>CHAPA DE ALUMÍNIO, E=4MM, L=1000MM (10,8KG/M²)</t>
  </si>
  <si>
    <t>CHAPA DE ALUMÍNIO, E=5MM, L=1000MM (13,5KG/M²)</t>
  </si>
  <si>
    <t>CHAPA DE GESSO ACARTONADO, RESISTENTE A UMIDADE (RU), COR VERDE, E=12,5MM, 1200X2400MM (LXC)</t>
  </si>
  <si>
    <t>CHAPA DE GESSO ACARTONADO, STANDARD (ST), COR BRANCA, E=12,5MM, 1200X2400MM (LXC)</t>
  </si>
  <si>
    <t>CHAPA DE LAMINADO MELAMÍNICO, TEXTURIZADO, DE *1,25 X 3,08* M, E = 0,8 MM</t>
  </si>
  <si>
    <t>CHAPA DE MADEIRA COMPENSADA DE PINUS, VIROLA OU EQUIVALENTE, DE *2,2 X 1,6* M, E = 20 MM</t>
  </si>
  <si>
    <t>CHAPA DE MADEIRA COMPENSADA NAVAL (COM COLA FENÓLICA), E = 10 MM, DE *1,60 X 2,20* M</t>
  </si>
  <si>
    <t>CHAPA DE MADEIRA COMPENSADA NAVAL (COM COLA FENÓLICA), E = 25 MM, DE *1,60 X 2,20* M</t>
  </si>
  <si>
    <t>CHAPA DE MADEIRA COMPENSADA PLASTIFICADA PARA FORMA DE CONCRETO, DE 2,20 x CR</t>
  </si>
  <si>
    <t>CHAPA DE MADEIRA COMPENSADA RESINADA PARA FORMA DE CONCRETO, DE *2,2 X 1,1* M, E = 12 MM</t>
  </si>
  <si>
    <t>CHAPA DE MDF CRU, E = 20 MM, DE *2,75 X 1,85* M</t>
  </si>
  <si>
    <t>CHAPA DE MDF CRU, E=20MM</t>
  </si>
  <si>
    <t>CHAPA LAMINADO MELAMÍNICO TEXTURIZADO E=1,3MM COR PRETA (1,25X3,08M)</t>
  </si>
  <si>
    <t>CHAPA MADEIRA COMPENSADA CEDRO/CEDRINHO, SUMAUMA, VIROLA  BRANCA OU EQUIV 2,2 X 1,6M X 20MM</t>
  </si>
  <si>
    <t>CHAPA POLICARBONATO 6MM,ALVEOLAR CRISTAL</t>
  </si>
  <si>
    <t>CHAPA ZINCADA P/ CALHA DE ÁGUAS PLUVIAIS - E = 0,5MM X L = 0,50M</t>
  </si>
  <si>
    <t>CHASSI PARA PAINEL DE INCÊNDIO (CÓDIGO CHS-M³)</t>
  </si>
  <si>
    <t>CHAVE STORZ 2.1/2’ X 2.1/2’</t>
  </si>
  <si>
    <t>CHUMBADOR 1/2"</t>
  </si>
  <si>
    <t>CHUMBADOR OMEGA C/PARAFUSO OM1404 1/4"</t>
  </si>
  <si>
    <t>CHUVEIRO ELÉTRICO COMUM PLASTICO TP DUCHA 110/220V</t>
  </si>
  <si>
    <t>CHUVEIRO ELÉTRICO PLASTICO/PVC CROMADO, COM CANO, 4 TEMPERATURAS TIPO DUCHA 110/220V</t>
  </si>
  <si>
    <t>CIMENTO BRANCO</t>
  </si>
  <si>
    <t>CIMENTO PORTLAND COMPOSTO CP II-32</t>
  </si>
  <si>
    <t>COLA DE NEOPRENE</t>
  </si>
  <si>
    <t>COLA FORMICA A BASE DE RESINAS SINTÉTICAS</t>
  </si>
  <si>
    <t>COLUNA LOUÇA P/ LAVATÓRIO</t>
  </si>
  <si>
    <t>COMPRESSOR PARA SPLIT DE 12.000 BTU/H</t>
  </si>
  <si>
    <t>COMPRESSOR PARA SPLIT DE 18.000 BTU/H</t>
  </si>
  <si>
    <t>COMPRESSOR PARA SPLIT DE 30.000 BTU/H</t>
  </si>
  <si>
    <t>COMPRESSOR PARA SPLIT DE 36.000 BTU/H</t>
  </si>
  <si>
    <t>CONCRETO USINADO BOMBEÁVEL, CLASSE DE RESISTÊNCIA C25, COM BRITA 0 E 1, SLUMP= 100 +/- 20MM</t>
  </si>
  <si>
    <t>CONDULETE 50MM</t>
  </si>
  <si>
    <t>CONDULETE DE ALUMÍNIO TIPO B, PARA ELETRODUTO ROSCÁVEL DE 1/2", COM TAMPA CEGA</t>
  </si>
  <si>
    <t>CONDULETE DE ALUMÍNIO TIPO B, PARA ELETRODUTO ROSCÁVEL DE 3/4", COM TAMPA CEGA</t>
  </si>
  <si>
    <t>CONDULETE DE ALUMÍNIO TIPO C, PARA ELETRODUTO ROSCÁVEL DE 1/2", COM TAMPA CEGA</t>
  </si>
  <si>
    <t>CONDULETE DE ALUMÍNIO TIPO C, PARA ELETRODUTO ROSCÁVEL DE 3/4", COM TAMPA CEGA</t>
  </si>
  <si>
    <t>CONDULETE DE ALUMÍNIO TIPO E, PARA ELETRODUTO ROSCÁVEL DE 1/2", COM TAMPA CEGA</t>
  </si>
  <si>
    <t>CONDULETE DE ALUMÍNIO TIPO E, PARA ELETRODUTO ROSCÁVEL DE 3/4", COM  TAMPA CEGA</t>
  </si>
  <si>
    <t>CONDULETE DE ALUMÍNIO TIPO LR, PARA ELETRODUTO ROSCÁVEL DE 1/2", COM TAMPA CEGA</t>
  </si>
  <si>
    <t>CONDULETE DE ALUMÍNIO TIPO LR, PARA ELETRODUTO ROSCÁVEL DE 3/4", COM TAMPA CEGA</t>
  </si>
  <si>
    <t>CONDULETE DE ALUMÍNIO TIPO T, PARA ELETRODUTO ROSCÁVEL DE 1/2", COM TAMPA CEGA</t>
  </si>
  <si>
    <t>CONDULETE DE ALUMÍNIO TIPO T, PARA ELETRODUTO ROSCÁVEL DE 3/4", COM TAMPA CEGA</t>
  </si>
  <si>
    <t>CONDULETE DE ALUMÍNIO TIPO X, PARA ELETRODUTO ROSCÁVEL DE 1/2", COM TAMPA CEGA</t>
  </si>
  <si>
    <t>CONDULETE DE ALUMÍNIO TIPO X, PARA ELETRODUTO ROSCÁVEL DE 3/4", COM TAMPA CEGA</t>
  </si>
  <si>
    <t>CONECTOR BNC DE METAL COM MOLA E PARAFUSO PARA CABO COAXIAL</t>
  </si>
  <si>
    <t>CONECTOR CATEGORIA 5E FÊMEA</t>
  </si>
  <si>
    <t>CONECTOR CATEGORIA 6 FÊMEA</t>
  </si>
  <si>
    <t>CONECTOR COM FURO VERTICAL</t>
  </si>
  <si>
    <t>CONECTOR MECÂNICO SPLIT-BOLT PARA CABO 70 MM²</t>
  </si>
  <si>
    <t>CONECTOR METÁLICO TIPO PARAFUSO FENDIDO (SPLIT BOLT), PARA CABOS ATE 6 MM²</t>
  </si>
  <si>
    <t>CONECTOR PARAFUSO FENDIDO DE BRONZE P/ CABO 6-10MM²</t>
  </si>
  <si>
    <t>CONECTOR PARAFUSO FENDIDO DE COBRE P/ CABO 16MM²</t>
  </si>
  <si>
    <t>CONECTOR RETO DE ALUMÍNIO PARA ELETRODUTO DE 1 1/2", PARA ADAPTAR ENTRADA DE ELETRODUTO METÁLICO FLEXÍVEL EM QUADROS</t>
  </si>
  <si>
    <t>CONECTOR RETO DE ALUMÍNIO PARA ELETRODUTO DE 1 1/4", PARA ADAPTAR ENTRADA DE ELETRODUTO METÁLICO FLEXÍVEL EM QUADROS</t>
  </si>
  <si>
    <t>CONECTOR RETO DE ALUMÍNIO PARA ELETRODUTO DE 1", PARA ADAPTAR ENTRADA DE ELETRODUTO METÁLICO FLEXÍVEL EM QUADROS</t>
  </si>
  <si>
    <t>CONECTOR RETO DE ALUMÍNIO PARA ELETRODUTO DE 1/2", PARA ADAPTAR ENTRADA DE ELETRODUTO METÁLICO FLEXÍVEL EM QUADROS</t>
  </si>
  <si>
    <t>CONECTOR RETO DE ALUMÍNIO PARA ELETRODUTO DE 2 1/2", PARA ADAPTAR ENTRADA DE ELETRODUTO METÁLICO FLEXÍVEL EM QUADROS</t>
  </si>
  <si>
    <t>CONECTOR RETO DE ALUMÍNIO PARA ELETRODUTO DE 2", PARA ADAPTAR ENTRADA DE ELETRODUTO METÁLICO FLEXÍVEL EM QUADROS</t>
  </si>
  <si>
    <t>CONECTOR RETO DE ALUMÍNIO PARA ELETRODUTO DE 3", PARA ADAPTAR ENTRADA DE ELETRODUTO METÁLICO FLEXÍVEL EM QUADROS</t>
  </si>
  <si>
    <t>CONECTOR RETO DE ALUMÍNIO PARA ELETRODUTO DE 3/4", PARA ADAPTAR ENTRADA DE ELETRODUTO METÁLICO FLEXÍVEL EM QUADROS</t>
  </si>
  <si>
    <t>CONECTOR RJ-45 MACHO CAT. 05e</t>
  </si>
  <si>
    <t>CONECTOR RJ-45 MACHO CAT. 06</t>
  </si>
  <si>
    <t>CONECTOR SINDAL DE 10MM</t>
  </si>
  <si>
    <t>CONJ ESTAIAMENTO TIPO RÍGIDO 2M CADA ESTAIS X 2" - TEL-453</t>
  </si>
  <si>
    <t>CONJUNTO ARSTOP P/ AR CONDICIONADO C/ DISJUNTOR 20A</t>
  </si>
  <si>
    <t>CONJUNTO DE CAIXAS TRASEIRAS - 2 NÍVEIS (CÓDIGO SBB-B4)</t>
  </si>
  <si>
    <t>CONJUNTO DE LIGAÇÃO PARA BACIA SANITÁRIA AJUSTÁVEL, EM PLASTICO BRANCO, COM TUBO, CANOPLA E ESPUDE</t>
  </si>
  <si>
    <t>CONJUNTO DE LIGAÇÃO PARA BACIA SANITÁRIA EM PLÁSTICO BRANCO COM TUBO, CANOPLA E ANEL DE EXPANSÃO (TUBO 1 1/2" X 20CM)</t>
  </si>
  <si>
    <t>CONJUNTO EMBUTIR 1 INTERRUPTOR SIMPLES 1 INTERRUPTOR PARALELO 10A/250V C/ PLACA , TP SILENTOQUE PIAL OU EQUIV</t>
  </si>
  <si>
    <t>CONJUNTO EMBUTIR 2 INTERRUPTORES SIMPLES 1 INTERRUPTOR PARALELO 10A/250V C/ PLACA TP SILENTOQUE PIAL OU EQUIV</t>
  </si>
  <si>
    <t>CONJUNTO EMBUTIR 3 INTERRUPTORES SIMPLES 10A/250V S/ PLACA, TP SILENTOQUE PIAL OU EQUIV</t>
  </si>
  <si>
    <t>CONJUNTO PORTA E JANELA - 2 NÍVEIS (CÓDIGO JDR-B4)</t>
  </si>
  <si>
    <t>CONTATOR TRIPOLAR, CORRENTE DE *65* A, TENSÃO NOMINAL DE *500* V, CATEGORIA AC-2 E AC-3</t>
  </si>
  <si>
    <t>CONTATOR TRIPOLAR, CORRENTE DE 25 A, TENSÃO NOMINAL DE *500* V, CATEGORIA AC-2 E AC-3</t>
  </si>
  <si>
    <t>CONTATOR TRIPOLAR, CORRENTE DE 32 A, TENSÃO NOMINAL DE *500* V, CATEGORIA AC-2 E AC-3</t>
  </si>
  <si>
    <t>CONTATOR TRIPOLAR, CORRENTE DE 45 A, TENSÃO NOMINAL DE *500* V, CATEGORIA AC-2 E AC-3</t>
  </si>
  <si>
    <t>CONTATOR TRIPOLAR, CORRENTE DE 95 A, TENSÃO NOMINAL DE *500* V, CATEGORIA AC-2 E AC-3</t>
  </si>
  <si>
    <t>CONTROLE REMOTO UNIVERSAL PARA SPLIT</t>
  </si>
  <si>
    <t>CORDÃO DE COBRE, FLEXÍVEL, TORCIDO, CLASSE 4 OU 5, ISOLAÇÃO EM PVC/D, 300 V, 2 CONDUTORES DE 2,5 MM²</t>
  </si>
  <si>
    <t>CORDÃO ÓPTICO OM³ MM 50/125 DUPLEX 1,5M LC-LC</t>
  </si>
  <si>
    <t>CORDÃO ÓPTICO OM³ MM 50/125 DUPLEX 1,5M LC-SC</t>
  </si>
  <si>
    <t>CORDÃO ÓPTICO OM³ MM 50/125 DUPLEX 2,5M LC-LC</t>
  </si>
  <si>
    <t>CORDÃO ÓPTICO OM³ MM 50/125 DUPLEX 2,5M LC-SC</t>
  </si>
  <si>
    <t>CORDÃO ÓPTICO OM³ MM 50/125 DUPLEX 2,5M SC-SC</t>
  </si>
  <si>
    <t>CORDOALHA DE COBRE NU FLEXÍVEL, BITOLA 10MM²</t>
  </si>
  <si>
    <t>CORDOALHA DE COBRE NU FLEXÍVEL, BITOLA 16MM²</t>
  </si>
  <si>
    <t>CORDOALHA DE COBRE NU FLEXÍVEL, BITOLA 25MM²</t>
  </si>
  <si>
    <t>CORDOALHA DE COBRE NU FLEXÍVEL, BITOLA 35MM²</t>
  </si>
  <si>
    <t>CORDOALHA DE COBRE NU FLEXÍVEL, BITOLA 50MM²</t>
  </si>
  <si>
    <t>CORRENTE DE FERRO E = 1/2''</t>
  </si>
  <si>
    <t>CRUZETA PVC PBA EB 183 JE BBBB DN 50/DE 60MM</t>
  </si>
  <si>
    <t>CRUZETA PVC PBA JE BBBB DN 75/D E 85MM</t>
  </si>
  <si>
    <t>CUMEEIRA ONDULADA TRADICIONAL EM FIBRA VEGETAL COM BETUME</t>
  </si>
  <si>
    <t>CURVA 135 GRAUS, DE PVC RÍGIDO ROSCÁVEL, DE 3/4, PARA ELETRODUTO</t>
  </si>
  <si>
    <t>CURVA 90 DE ALUMÍNIO 3/4 X 1/4</t>
  </si>
  <si>
    <t>CURVA 90 GRAUS, LONGA, DE PVC RÍGIDO ROSCÁVEL, DE 2", PARA ELETRODUTO</t>
  </si>
  <si>
    <t>CURVA DE COBRE 3/4"</t>
  </si>
  <si>
    <t>CURVA DE COBRE 5/8"</t>
  </si>
  <si>
    <t>CURVA DE COBRE 7/8"</t>
  </si>
  <si>
    <t>CURVA PVC 135G 1" P/ ELETRODUTO ROSCÁVEL</t>
  </si>
  <si>
    <t>CURVA PVC 90G P/ ELETRODUTO ROSCÁVEL 3/4"</t>
  </si>
  <si>
    <t>CURVA PVC 90º CURTA PVC P/ ESG PREDIAL DN 50MM</t>
  </si>
  <si>
    <t>CURVA PVC 90º LONGA EB-608 BB DN 40 P/ESG PREDIAL</t>
  </si>
  <si>
    <t>CURVA PVC SOLD 45º P/ ÁGUA FRIA PREDIAL 20 MM</t>
  </si>
  <si>
    <t>CURVA PVC SOLD 45º P/ ÁGUA FRIA PREDIAL 25 MM</t>
  </si>
  <si>
    <t>CURVA PVC SOLD 45º P/ ÁGUA FRIA PREDIAL 40 MM</t>
  </si>
  <si>
    <t>CURVA PVC SOLD 45º P/ ÁGUA FRIA PREDIAL 50 MM</t>
  </si>
  <si>
    <t>CURVA PVC SOLD 45º P/ ÁGUA FRIA PREDIAL 60 MM</t>
  </si>
  <si>
    <t>CURVA PVC SOLD 45º P/ ÁGUA FRIA PREDIAL 75 MM</t>
  </si>
  <si>
    <t>CURVA PVC SOLD 45º P/ ÁGUA FRIA PREDIAL 85 MM</t>
  </si>
  <si>
    <t>CURVA PVC SOLD 90º P/ ÁGUA FRIA PREDIAL 25 MM</t>
  </si>
  <si>
    <t>CURVA PVC SOLD 90º P/ ÁGUA FRIA PREDIAL 32 MM</t>
  </si>
  <si>
    <t>CURVA PVC SOLD 90º P/ ÁGUA FRIA PREDIAL 50 MM</t>
  </si>
  <si>
    <t>CURVA PVC SOLD 90º P/ ÁGUA FRIA PREDIAL 60 MM</t>
  </si>
  <si>
    <t>CURVA PVC SOLD 90º P/ ÁGUA FRIA PREDIAL 75 MM</t>
  </si>
  <si>
    <t>CURVA PVC SOLD 90º P/ ÁGUA FRIA PREDIAL 85 MM</t>
  </si>
  <si>
    <t>DETECTOR THERMOVELOCIMETRICO (CÓDIGO 5951J)</t>
  </si>
  <si>
    <t>DIO BASTIDOR COMPLETO PARA 12 CONECTORES LC OM³ 50/125 (COM SUPORTES, ADAPTADORES/ACOPLADORES, BANDEJAS DE EMENDA, PROTETORES DE EMENDA EXTENSÕES ÓPTICAS) - EM FORMATO DE GAVETA METÁLICA DESLIZANTE PARA RACK DE 19 E 1U DE ALTURA</t>
  </si>
  <si>
    <t>DISCO DE CORTE DIAMANTADO SEGMENTADO PARA CONCRETO, DIÂMETRO DE 110MM, FURO DE 20MM</t>
  </si>
  <si>
    <t>DISCO DE CORTE PARA METAL COM DUAS TELAS 12 X 1/8 X 3/4" (300 X 3,2 X 19,05MM)</t>
  </si>
  <si>
    <t>DISJUNTOR MONOFÁSICO 10A ATE 30 A TENSÃO MÁXIMA DE 240 V</t>
  </si>
  <si>
    <t>DISJUNTOR TERMOMAGNÉTICO TRIPOLAR 32A</t>
  </si>
  <si>
    <t>DISJUNTOR TERMOMAGNÉTICO TRIPOLAR 50A</t>
  </si>
  <si>
    <t>DISJUNTOR TERMOMAGNÉTICO TRIPOLAR 63A</t>
  </si>
  <si>
    <t>DISJUNTOR TERMOMAGNÉTICO TRIPOLAR 800A</t>
  </si>
  <si>
    <t>DISJUNTOR TERMOMAGNÉTICO TRIPOLAR 80A</t>
  </si>
  <si>
    <t>DISJUNTOR TIPO NEMA, BIPOLAR 10 ATE 50 A, TENSÃO MÁXIMA 415 V</t>
  </si>
  <si>
    <t>DISJUNTOR, MONOPOLAR 35 ATE 50 A, TENSÃO MÁXIMA DE 240 V</t>
  </si>
  <si>
    <t>DIVISOR DE ANTENA DE BAIXA E ALTA FREQUÊNCIA - 2 SAÍDAS E 1 ENTRADA - 5-2400MHZ</t>
  </si>
  <si>
    <t>DIVISOR PARA ANTENA TV</t>
  </si>
  <si>
    <t>DIVISÓRIA (N2) PAINEL/VIDRO - PAINEL C/ MSO/COLMEIA E=35MM - PERFIS SIMPLES AÇO GALV PINTADO - COLOCADA</t>
  </si>
  <si>
    <t>DIVISÓRIA CEGA (N1) - PAINEL MSO/COLMEIA E=35MM - PERFIS SIMPLES AÇO GALV PINTADO - COLOCADA</t>
  </si>
  <si>
    <t>DIVISÓRIA DE GESSO ACARTONADO e=70mm, S/ REVESTIMENTO - FORNECIMENTO E MONTAGEM</t>
  </si>
  <si>
    <t>DIVISÓRIA EM GRANITO BRANCO ESP=3CM COM DUAS FACES POLIDAS LEVIGADO</t>
  </si>
  <si>
    <t>DOBRADIÇA DE FERRO PARA PORTA - LEVE PINO SOLTO (ALTURA: 3 " / LARGURA: 2 1/2 ")</t>
  </si>
  <si>
    <t>Dobradiça de pressão para Móveis 26mm Aço Cromado</t>
  </si>
  <si>
    <t>DOBRADIÇA EM AÇO/FERRO, 3 1/2" X 3", E= 1,9 A 2 MM, COM ANEL, CROMADO OU ZINCADO, TAMPA BOLA, COM PARAFUSOS</t>
  </si>
  <si>
    <t>DOBRADIÇA EM AÇO/FERRO, 4" X 3", E= 2,2 A 3,0 mm, COM ANEL, CROMADO OU</t>
  </si>
  <si>
    <t>DOBRADIÇA EM LATÃO, 4" X 3", E= 2,2 A 3,0 mm, COM ANEL, TAMPA BOLA, COM PARAFUSOS</t>
  </si>
  <si>
    <t>DOBRADIÇA P/ ARMÁRIO TIPO CANECO, 90º</t>
  </si>
  <si>
    <t>DUCHA HIGIÊNICA C/ MANGUEIRA PLASTICA E REGISTRO METÁLICO 1/2"</t>
  </si>
  <si>
    <t>DUCHA HIGIÊNICA MANUAL COM MANGUEIRA CROMADA E GATILHO BRANCO, MODELO DECA ASPEN OU EQUIVALENTE /SUPERIOR</t>
  </si>
  <si>
    <t>ELETRODO REVESTIDO AWS - E6013 DIÂMETRO IGUAL A 2,50 MM</t>
  </si>
  <si>
    <t>ELETRODUTO DE PVC 1"</t>
  </si>
  <si>
    <t>ELETRODUTO DE PVC 2" X 3METROS</t>
  </si>
  <si>
    <t>ELETRODUTO METÁLICO FLEXÍVEL REV EXT PVC PRETO 25MM TIPO COPEX OU EQUIV</t>
  </si>
  <si>
    <t>ELETRODUTO METÁLICO FLEXÍVEL REV EXT PVC PRETO 40MM TIPO COPEX OU EQUIV</t>
  </si>
  <si>
    <t>ELETRODUTO METÁLICO FLEXÍVEL TIPO CONDUITE D = 1 1/4"</t>
  </si>
  <si>
    <t>ELETRODUTO METÁLICO FLEXÍVEL TIPO CONDUITE D = 1"</t>
  </si>
  <si>
    <t>ELETRODUTO METÁLICO FLEXÍVEL TIPO CONDUITE D = 1/2"</t>
  </si>
  <si>
    <t>ELETRODUTO PVC FLEXÍVEL CORRUGADO 16MM TIPO TIGREFLEX OU EQUIV</t>
  </si>
  <si>
    <t>ELETRODUTO PVC FLEXÍVEL CORRUGADO 20MM TIPO TIGREFLEX OU EQUIV</t>
  </si>
  <si>
    <t>ELETRODUTO PVC FLEXÍVEL CORRUGADO 25MM TIPO TIGREFLEX OU EQUIV</t>
  </si>
  <si>
    <t>ELETRODUTO PVC ROSCA S/LUVA 15MM - 1/2"</t>
  </si>
  <si>
    <t>ELETRODUTO PVC ROSCA S/LUVA 20MM - 3/4"</t>
  </si>
  <si>
    <t>ELETRODUTO PVC ROSCA S/LUVA 25MM - 1"</t>
  </si>
  <si>
    <t>ELETRODUTO PVC ROSCA S/LUVA 50MM - 2"</t>
  </si>
  <si>
    <t>ELETRODUTO PVC SOLDÁVEL NBR-6150 CL B - 25MM</t>
  </si>
  <si>
    <t>ELETRODUTO PVC SOLDÁVEL NBR-6150 CL B - 32MM</t>
  </si>
  <si>
    <t>EMULSÃO ADESIVA PARA ARGAMASSA</t>
  </si>
  <si>
    <t>EMULSÃO ASFÁLTICA ANIÔNICA</t>
  </si>
  <si>
    <t>ENGATE/RABICHO FLEXÍVEL EM METAL CROMADO 1/2" X 30CM</t>
  </si>
  <si>
    <t>ENGATE/RABICHO FLEXÍVEL EM METAL CROMADO 1/2" X 40CM</t>
  </si>
  <si>
    <t>ENGATE/RABICHO FLEXÍVEL PLASTICO (PVC OU ABS) BRANCO 1/2 X 40 CM</t>
  </si>
  <si>
    <t>ESGUICHO REGULÁVEL DE 2.1/2”</t>
  </si>
  <si>
    <t>ESGUICHO TIPO JATO SOLIDO, EM LATÃO, ENGATE RÁPIDO 1 1/2" X 13 MM, PARA MANGUEIRA EM INSTALAÇÃO PREDIAL COMBATE A INCÊNDIO</t>
  </si>
  <si>
    <t>ESPELHO / PLACA CEGA 4" X 2", PARA INSTALAÇÃO DE TOMADAS E INTERRUPTORES</t>
  </si>
  <si>
    <t>ESPELHO CRISTAL COMUM (ESPESSURA: 4 MM)</t>
  </si>
  <si>
    <t>ESPELHO EM PVC 4X4"</t>
  </si>
  <si>
    <t>ESPIRAL P/ ACABAMENTO DE FIOS 3/4"</t>
  </si>
  <si>
    <t>ESPUMA EXPANSIVA DE POLIURETANO, APLICAÇÃO MANUAL - 500 ML</t>
  </si>
  <si>
    <t>ESPUMA VEDAÇÃO AR CONDICIONADO JANELA 194X5X2CM</t>
  </si>
  <si>
    <t>EXAUSTOR PARA BANHEIRO 150MM 220V VAZÃO 186 L/MIN</t>
  </si>
  <si>
    <t>EXAUSTOR PARA COZINHA 40CM 220V VAZÃO 3000 L/MIN</t>
  </si>
  <si>
    <t>EXAUSTORES DE TETO PARA BANHEIRO DE 280M³/H DE VAZÃO.</t>
  </si>
  <si>
    <t>EXTINTOR DE ÁGUA 10L</t>
  </si>
  <si>
    <t>EXTINTOR DE CO2 COM 25 KG</t>
  </si>
  <si>
    <t>EXTINTOR DE CO2 DE 6 KG</t>
  </si>
  <si>
    <t>EXTINTOR DE PÓ QUÍMICO SECO ABC DE 12 KG</t>
  </si>
  <si>
    <t>EXTINTOR DE PÓ QUÍMICO SECO ABC DE 6 KG</t>
  </si>
  <si>
    <t>FECHADURA AUXILIAR DE EMBUTIR PARA PORTA DE ARMÁRIO, CROMADA, CAIXA COM CILINDRO REDONDO, CHAPA TESTA E LINGUETA</t>
  </si>
  <si>
    <t>FECHADURA DE EMBUTIR PARA PORTA INTERNA, TIPO GORGES (CHAVE GRANDE), MAQUINA 40 MM, MAÇANETA ALAVANCA E ESPELHO EM METAL CROMADO - NÍVEL SEGURANÇA MÉDIO - COMPLETA</t>
  </si>
  <si>
    <t>FECHADURA TUBULAR CROMADA, MAÇANETA DIÂMETRO *30* MM, CILINDRO CENTRAL COM CHAVE EXTERNA E BOTÃO INTERNO, MAQUINA *70* MM - COMPLETA</t>
  </si>
  <si>
    <t>CJ</t>
  </si>
  <si>
    <t>FERRAGEM PARA TELHADOS TIPO CHAPA DE EMENDA DE FERRO (LARGURA: 4 " / PESO: 0,57 KG / COMPRIMENTO: 500 MM / ESPESSURA: 1/4 ")</t>
  </si>
  <si>
    <t>FIO P/ TELEFONE DE COBRE BITOLA 0,6MM ISOLAÇÃO EM PVC, POLIPROPILENO, 2 CONDUTORES</t>
  </si>
  <si>
    <t>FITA 12 mm PARA ROTULADORA</t>
  </si>
  <si>
    <t>FITA ADESIVA ANTICORROSIVA DE PVC FLEXÍVEL, COR PRETA, PARA PROTEÇÃO TUBULAÇÃO, 50 MM X 30 M (L X C), E= *0,25* MM</t>
  </si>
  <si>
    <t>FITA ANTIDERRAPANTE PARA DEGRAUS ESCADA 5OMMX5M (fornecimento e instalação)</t>
  </si>
  <si>
    <t>FITA DUPLA FACE SILICONE 20mm</t>
  </si>
  <si>
    <t>FITA VEDA ROSCA EM ROLOS 18MM X 50M (L X C)</t>
  </si>
  <si>
    <t>FITA VEDA ROSCA EM ROLOS DE 18 MM X 10 M (L X C)</t>
  </si>
  <si>
    <t>FLANGE PVC ROSCÁVEL, SEXTAVADO, SEM FUROS 1 1/2"</t>
  </si>
  <si>
    <t>FLANGE PVC ROSCÁVEL, SEXTAVADO, SEM FUROS 1 1/4"</t>
  </si>
  <si>
    <t>FLANGE PVC ROSCÁVEL, SEXTAVADO, SEM FUROS 1"</t>
  </si>
  <si>
    <t>FLANGE PVC ROSCÁVEL, SEXTAVADO, SEM FUROS 1/2"</t>
  </si>
  <si>
    <t>FLANGE PVC ROSCÁVEL, SEXTAVADO, SEM FUROS 2 1/2"</t>
  </si>
  <si>
    <t>FLANGE PVC ROSCÁVEL, SEXTAVADO, SEM FUROS 2"</t>
  </si>
  <si>
    <t>FLANGE PVC ROSCÁVEL, SEXTAVADO, SEM FUROS 3"</t>
  </si>
  <si>
    <t>FLANGE PVC ROSCÁVEL, SEXTAVADO, SEM FUROS 3/4"</t>
  </si>
  <si>
    <t>FLANGE PVC ROSCÁVEL, SEXTAVADO, SEM FUROS 4"</t>
  </si>
  <si>
    <t>FLANGE SEXTAVADA Ø 50</t>
  </si>
  <si>
    <t>FLANGE SEXTAVADA Ø 65</t>
  </si>
  <si>
    <t>Forro acústico em placas de fibra mineral c/perfil "T" em aço, tipo "SONEX" ou similar, (fornecimento e montagem)</t>
  </si>
  <si>
    <t>FORRO COMPOSTO POR PAINÉIS DE LA DE VIDRO, REVESTIDOS EM PVC MICROPERFURADO, DE *1250 X 625* MM, ESPESSURA 15 MM (COM COLOCAÇÃO)</t>
  </si>
  <si>
    <t>FORRO DE FIBRA MINERAL ACÚSTICO, REMOVÍVEL, BRANCO (LARGURA: 625MM / ESPESSURA: 15MM / COMPRIMENTO: 625MM)</t>
  </si>
  <si>
    <t>FORRO DE GESSO ACARTONADO ESTRUTURADO - FORNECIMENTO E MONTAGEM</t>
  </si>
  <si>
    <t>FORRO DE PVC EM RÉGUA DE 10 MM (COM COLOCAÇÃO, EXCLUSIVE ESTRUTURA DE SUPORTE)</t>
  </si>
  <si>
    <t>FORRO EM PLACAS PRE-MOLDADAS DE GESSO LISO, BISOTADO, 60X60CM COM ESPESSURA CENTRAL 1,2CM E NAS BORDAS 3,0CM, INCLUSO FIXAÇÃO COM ARAME E ESTRUTURA DE MADEIRA</t>
  </si>
  <si>
    <t>FORRO PVC - MODULADO (618x1250)mm C/ PERFIL "T" EM ALUMÍNIO - FORNECIMENTO E MONTAGEM</t>
  </si>
  <si>
    <t>FORRO PVC - MODULADO (618x1250)mm C/ PERFIL "T" EM ALUMÍNIO</t>
  </si>
  <si>
    <t>FUNDO ANTICORROSIVO PARA METAIS FERROSOS (ZARCÃO)</t>
  </si>
  <si>
    <t>FUNDO PREPARADOR ACRÍLICO BASE ÁGUA</t>
  </si>
  <si>
    <t>FUNDO SINTÉTICO NIVELADOR BRANCO FOSCO PARA MADEIRA</t>
  </si>
  <si>
    <t>FUSÍVEL DIAZED 20 A TAMANHO DII, CAPACIDADE DE INTERRUPÇÃO DE 50 KA EM VCA E 8 KA EM VCC, TENSÃO NOMINAL DE  500 V</t>
  </si>
  <si>
    <t>FUSÍVEL DIAZED 35 A TAMANHO DIII, CAPACIDADE DE INTERRUPÇÃO DE 50 KA EM VCA E 8 KA EM VCC, TENSÃO NOMINAL DE 500 V</t>
  </si>
  <si>
    <t>FUSÍVEL NH 100 A TAMANHO 00, CAPACIDADE DE INTERRUPÇÃO DE 120 KA, TENSÃO NOMINAL DE 500 V</t>
  </si>
  <si>
    <t>FUSÍVEL NH 200 A TAMANHO 1, CAPACIDADE DE INTERRUPÇÃO DE 120 KA, TENSÃO  NOMINAL DE 500 V</t>
  </si>
  <si>
    <t>GÁS 410 A , 11,3 KG</t>
  </si>
  <si>
    <t>GÁS NITROGÊNIO</t>
  </si>
  <si>
    <t>GÁS PARA TESTE DE DETECTORES DE FUMAÇA</t>
  </si>
  <si>
    <t>GÁS R-22 DESCARTÁVEL, 13,6 KG</t>
  </si>
  <si>
    <t>GESSO EM PÓ</t>
  </si>
  <si>
    <t>GRAMA BATATAIS EM PLACAS, SEM PLANTIO</t>
  </si>
  <si>
    <t>GRAMPO P/ HASTE DE ATERRAMENTO DE 5/8", CABO 6 A 50MM²</t>
  </si>
  <si>
    <t>GRANITO BRANCO CRISTAL POLIDO PARA BANCADA E=2CM</t>
  </si>
  <si>
    <t>GRANITO CINZA POLIDO P/ BANCADA E=2,5CM</t>
  </si>
  <si>
    <t>GRANITO CINZA POLIDO PARA PISO E = 2CM</t>
  </si>
  <si>
    <t>GRAUTE CIMENTÍCIO PARA USO GERAL (ARGAMASSA FLUÍDA)</t>
  </si>
  <si>
    <t>GRELHA INOX QUADRADA 15X15CM</t>
  </si>
  <si>
    <t>GUIA DE CABOS FECHADO HORIZONTAL 1U - ALTA DENSIDADE</t>
  </si>
  <si>
    <t>GUIA ORGANIZADOR DE RACK HORIZONTAL 1U</t>
  </si>
  <si>
    <t>GUIA ORGANIZADOR DE RACK HORIZONTAL 2U</t>
  </si>
  <si>
    <t>HASTE DE ATERRAMENTO EM AÇO COM 3,00 M DE COMPRIMENTO E DN = 5/8", REVESTIDA COM BAIXA CAMADA DE COBRE, COM CONECTOR TIPO GRAMPO</t>
  </si>
  <si>
    <t>IMPERMEABILIZANTE FLEXÍVEL BRANCO DE BASE ACRÍLICA PARA COBERTURAS</t>
  </si>
  <si>
    <t>IMPERMEABILIZANTE INCOLOR PARA TRATAMENTO DE FACHADAS E TELHAS, BASE SILICONE</t>
  </si>
  <si>
    <t>INTERNO/EXTERNO E PISCINA, BRANCA OU CORES FRIAS, ESPESSURA MAIOR OU IGUAL A 5</t>
  </si>
  <si>
    <t>INTERRUPTOR PULSADOR P/ CAMPAINHA EMBUTIR 2A/250V C/ PLACA, TIPO SILENTOQUE PIAL OU EQUIV</t>
  </si>
  <si>
    <t>JANELA ALUMÍNIO BASCULANTE 80 X 60 CM (AXL)</t>
  </si>
  <si>
    <t>JANELA ALUMÍNIO DE CORRER 1,00 X 1,50 M (AXL) COM 2 FOLHAS DE VIDRO INCLUSO GUARNIÇÃO</t>
  </si>
  <si>
    <t>JOELHO DE PVC 45º ROSCÁVEL 1 1/2"</t>
  </si>
  <si>
    <t>JOELHO DE PVC 45º ROSCÁVEL 1 1/4"</t>
  </si>
  <si>
    <t>JOELHO DE PVC 45º ROSCÁVEL 1"</t>
  </si>
  <si>
    <t>JOELHO DE PVC 45º ROSCÁVEL 2 1/2"</t>
  </si>
  <si>
    <t>JOELHO DE PVC 45º ROSCÁVEL 2"</t>
  </si>
  <si>
    <t>JOELHO DE PVC 45º ROSCÁVEL 3"</t>
  </si>
  <si>
    <t>JOELHO DE PVC 45º ROSCÁVEL 3/4"</t>
  </si>
  <si>
    <t>JOELHO DE PVC 45º ROSCÁVEL 4"</t>
  </si>
  <si>
    <t>JOELHO DE TRANSIÇÃO, CPVC, SOLDÁVEL, 90º, P/ ÁGUA QUENTE 22mm x 3/4"</t>
  </si>
  <si>
    <t>JOELHO EM FERRO MALEÁVEL GALVANIZADO CLASSE 10 45G Ø 65</t>
  </si>
  <si>
    <t>JOELHO EM FERRO MALEÁVEL GALVANIZADO CLASSE 10 45G Ø 80mm</t>
  </si>
  <si>
    <t>JOELHO EM FERRO MALEÁVEL GALVANIZADO CLASSE 10 90G Ø 65</t>
  </si>
  <si>
    <t>JOELHO EM FERRO MALEÁVEL GALVANIZADO CLASSE 10 90G Ø 80mm</t>
  </si>
  <si>
    <t>JOELHO PVC 90º ROSCÁVEL ÁGUA FRIA PREDIAL 1 1/2"</t>
  </si>
  <si>
    <t>JOELHO PVC 90º ROSCÁVEL ÁGUA FRIA PREDIAL 1 1/4"</t>
  </si>
  <si>
    <t>JOELHO PVC 90º ROSCÁVEL ÁGUA FRIA PREDIAL 1"</t>
  </si>
  <si>
    <t>JOELHO PVC 90º ROSCÁVEL ÁGUA FRIA PREDIAL 1/2"</t>
  </si>
  <si>
    <t>JOELHO PVC 90º ROSCÁVEL ÁGUA FRIA PREDIAL 2 1/2"</t>
  </si>
  <si>
    <t>JOELHO PVC 90º ROSCÁVEL ÁGUA FRIA PREDIAL 2"</t>
  </si>
  <si>
    <t>JOELHO PVC 90º ROSCÁVEL ÁGUA FRIA PREDIAL 3"</t>
  </si>
  <si>
    <t>JOELHO PVC 90º ROSCÁVEL ÁGUA FRIA PREDIAL 3/4"</t>
  </si>
  <si>
    <t>JOELHO PVC 90º ROSCÁVEL ÁGUA FRIA PREDIAL 4"</t>
  </si>
  <si>
    <t>JOELHO PVC C/ BOLSA E ANEL P/ ESG PREDIAL 90º 40 mm x 1 1/2"</t>
  </si>
  <si>
    <t>JOELHO PVC C/ VISITA P/ ESG PREDIAL 90G 100 x 50 mm</t>
  </si>
  <si>
    <t>JOELHO PVC SERIE R P/ ESG PREDIAL 45º 100 mm</t>
  </si>
  <si>
    <t>JOELHO PVC SERIE R P/ ESG PREDIAL 45º 40 mm</t>
  </si>
  <si>
    <t>JOELHO PVC SERIE R P/ ESG PREDIAL 45º 50 mm</t>
  </si>
  <si>
    <t>JOELHO PVC SERIE R P/ ESG PREDIAL 45º 75 mm</t>
  </si>
  <si>
    <t>JOELHO PVC SERIE R P/ ESG PREDIAL 90º 100 mm</t>
  </si>
  <si>
    <t>JOELHO PVC SERIE R P/ ESG PREDIAL 90º 150 mm</t>
  </si>
  <si>
    <t>JOELHO PVC SERIE R P/ ESG PREDIAL 90º 75 mm</t>
  </si>
  <si>
    <t>JOELHO PVC SOLD 90º C/BUCHA DE LATÃO 20 mm x 1/2 "</t>
  </si>
  <si>
    <t>JOELHO PVC SOLD 90º C/BUCHA DE LATÃO 20 mm x 3/4 "</t>
  </si>
  <si>
    <t>JOELHO PVC SOLD 90º P/ ÁGUA FRIA PREDIAL 20 mm</t>
  </si>
  <si>
    <t>JOELHO PVC SOLD 90º P/ ÁGUA FRIA PREDIAL 25 mm</t>
  </si>
  <si>
    <t>JOELHO PVC SOLD 90º P/ ÁGUA FRIA PREDIAL 32 mm</t>
  </si>
  <si>
    <t>JOELHO PVC SOLD 90º P/ ÁGUA FRIA PREDIAL 40 mm</t>
  </si>
  <si>
    <t>JOELHO PVC SOLD 90º P/ ÁGUA FRIA PREDIAL 50 mm</t>
  </si>
  <si>
    <t>JOELHO PVC SOLD 90º P/ ÁGUA FRIA PREDIAL 60 mm</t>
  </si>
  <si>
    <t>JOELHO PVC SOLD 90º P/ ÁGUA FRIA PREDIAL 75 mm</t>
  </si>
  <si>
    <t>JOELHO PVC SOLD 90º P/ ÁGUA FRIA PREDIAL 85 mm</t>
  </si>
  <si>
    <t>JOELHO PVC SOLD 90º P/ ESG PREDIAL 100 mm</t>
  </si>
  <si>
    <t>JOELHO PVC SOLD 90º P/ ESG PREDIAL 40 mm</t>
  </si>
  <si>
    <t>JOELHO PVC SOLD 90º P/ ESG PREDIAL 50 mm</t>
  </si>
  <si>
    <t>JOELHO PVC SOLD 90º P/ ESG PREDIAL 75 mm</t>
  </si>
  <si>
    <t>JOELHO PVC SOLD/ROSCA 90º P/ ÁGUA FRIA 20 mm x 1/2"</t>
  </si>
  <si>
    <t>JOELHO PVC SOLD/ROSCA 90º P/ ÁGUA FRIA 25 mm x 3/4"</t>
  </si>
  <si>
    <t>JOELHO PVC SOLDÁVEL 45º P/ ÁGUA FRIA PRED 50 mm</t>
  </si>
  <si>
    <t>JOELHO PVC SOLDÁVEL 45º P/ ÁGUA FRIA PRED 60 mm</t>
  </si>
  <si>
    <t>JOELHO PVC SOLDÁVEL 45º P/ ÁGUA FRIA PRED 75 mm</t>
  </si>
  <si>
    <t>JOELHO PVC SOLDÁVEL 45º P/ ÁGUA FRIA PRED 85 mm</t>
  </si>
  <si>
    <t>JOELHO PVC SOLDÁVEL 45º P/ ESGOTO PREDIAL 100 mm</t>
  </si>
  <si>
    <t>JOELHO PVC SOLDÁVEL 45º P/ ESGOTO PREDIAL 40 mm</t>
  </si>
  <si>
    <t>JOELHO PVC SOLDÁVEL 45º P/ ESGOTO PREDIAL 50 mm</t>
  </si>
  <si>
    <t>JOELHO PVC SOLDÁVEL 45º P/ ESGOTO PREDIAL 75 mm</t>
  </si>
  <si>
    <t>JOELHO PVC, SOLDÁVEL COM ROSCA, 90 GRAUS, 25 mm X 1/2", PARA ÁGUA FRIA PREDIAL</t>
  </si>
  <si>
    <t>JOELHO PVC, SOLDÁVEL, 90 GRAUS, 60 mm, PARA ÁGUA FRIA PREDIAL</t>
  </si>
  <si>
    <t>JOELHO REDUÇÃO 90º PVC SOLD C/ BUCHA DE LATÃO 25 mm x 20 mm</t>
  </si>
  <si>
    <t>JOELHO REDUÇÃO 90º PVC SOLD C/ BUCHA DE LATÃO 32 mm x 25 mm</t>
  </si>
  <si>
    <t>JOGO DE FERRAGENS CROMADAS P/ PORTA DE VIDRO TEMPERADO, UMA FOLHA COMPOSTA: DOBRADIÇA SUPERIOR (101) E INFERIOR (103),TRINCO (502), FECHADURA (520),CONTRA FECHADURA (531),COM CAPUCHINHO</t>
  </si>
  <si>
    <t>JOGO DE METAIS PARA MICTÓRIO 1 ENGATE FLEXÍVEL, 1 PAR DE PARAFUSOS, BUCHA E ARRUELAS (TIPO DE ACABAMENTO: CROMADO)</t>
  </si>
  <si>
    <t>JUNÇÃO DUPLA PVC SERIE R P/ ESG PREDIAL 100 mm</t>
  </si>
  <si>
    <t>JUNÇÃO DUPLA PVC SOLD P/ ESG PREDIAL 75 mm</t>
  </si>
  <si>
    <t>JUNÇÃO DUPLA PVC SOLD P/ ESG PREDIAL 100 mm</t>
  </si>
  <si>
    <t>JUNÇÃO PVC ROSCÁVEL, 45 GRAUS, 1", PARA ÁGUA FRIA PREDIAL</t>
  </si>
  <si>
    <t>JUNÇÃO PVC ROSCÁVEL, 45 GRAUS, 1/2", PARA ÁGUA FRIA PREDIAL</t>
  </si>
  <si>
    <t>JUNÇÃO PVC ROSCÁVEL, 45 GRAUS, 3/4", PARA ÁGUA FRIA PREDIAL</t>
  </si>
  <si>
    <t>JUNÇÃO PVC, 45 GRAUS, ROSCÁVEL, 1 1/2", PARA ÁGUA FRIA PREDIAL</t>
  </si>
  <si>
    <t>JUNÇÃO PVC, 45 GRAUS, ROSCÁVEL, 1 1/4", ÁGUA FRIA PREDIAL</t>
  </si>
  <si>
    <t>JUNÇÃO PVC, 45 GRAUS, ROSCÁVEL, 2", ÁGUA FRIA PREDIAL</t>
  </si>
  <si>
    <t>JUNTA PLASTICA DE DILATAÇÃO PARA PISOS, COR CINZA, 10X4,5MM (ALTURAXESPESSURA)</t>
  </si>
  <si>
    <t>KIT COM 03 PEÇAS DE REDUTORES DE VAZÃO EM TERMOPLÁSTICO (2,5, 4,0 E 5,5 MM)</t>
  </si>
  <si>
    <t>KIT FIXAÇÃO PARA MICTÓRIO FM711 01 DECA, OU EQUIVALENTE/SUPERIOR</t>
  </si>
  <si>
    <t>KIT PORTA PRONTA DE MADEIRA, FOLHA LEVE (NBR 15930) DE 80 X 210 CM, E = *35* MM, COM MARCO EM AÇO, NÚCLEO COLMEIA, CAPA LISA EM HDF, ACABAMENTO MELAMÍNICO BRANCO (INCLUI MARCO, ALIZARES, DOBRADIÇAS E FECHADURA)</t>
  </si>
  <si>
    <t>KIT PORTA PRONTA DE MADEIRA, FOLHA LEVE (NBR 15930) DE 80 X 210 CM, E = 35 MM, NÚCLEO COLMEIA, ESTRUTURA USINADA PARA FECHADURA, CAPA LISA EM HDF, ACABAMENTO EM PRIMER PARA PINTURA (INCLUI MARCO, ALIZARES E DOBRADIÇAS)</t>
  </si>
  <si>
    <t>KIT PORTA PRONTA DE MADEIRA, FOLHA MEDIA (NBR 15930) DE 80 X 210 CM, E = 35 MM, NÚCLEO SARRAFEADO, ESTRUTURA USINADA PARA FECHADURA, CAPA LISA EM HDF, ACABAMENTO EM PRIMER PARA PINTURA (INCLUI MARCO, ALIZARES E DOBRADIÇAS)</t>
  </si>
  <si>
    <t>KIT VEDAÇÃO REPARINHO CORINHO REGISTRO DECA ANTIGO</t>
  </si>
  <si>
    <t>LADRILHO HIDRÁULICO, *20 x 20* CM, E= 2 CM, DADOS (36), COR NATURAL</t>
  </si>
  <si>
    <t>LAMPADA 6 WATTS</t>
  </si>
  <si>
    <t>LÂMPADA DE BALIZAMENTO DUPLA FACE EM LED COM HASTE</t>
  </si>
  <si>
    <t>LAMPADA FLUORESCENTE TUBULAR T5 DE 14 W, BIVOLT</t>
  </si>
  <si>
    <t>LAMPADA FLUORESCENTE TUBULAR T8 DE 32/36 W, BIVOLT</t>
  </si>
  <si>
    <t>LÂMPADA SUPER LED 12W BULBO E27 BI-VOLT EQQO BRANCA (1000 LUMENS)</t>
  </si>
  <si>
    <t>LAMPADAS DE LED 10w , tubular ,t8</t>
  </si>
  <si>
    <t>LAMPADAS DE LED 16w ,E27</t>
  </si>
  <si>
    <t>LAMPADAS DE LED 18w , tubular</t>
  </si>
  <si>
    <t>LAMPADAS DE LED 18w ,E27</t>
  </si>
  <si>
    <t>LAMPADAS DE LED 9w , tubular</t>
  </si>
  <si>
    <t>LAMPADAS DE LED 9w ,E27</t>
  </si>
  <si>
    <t>LARGURA APROXIMADA 40 mm, PARA ESTRUTURA FORRO DRYW</t>
  </si>
  <si>
    <t>LAVATÓRIO DE CANTO LOUÇA BRANCA SUSPENSO 40 X 30 CM OU EQUIV - PADRÃO MÉDIO</t>
  </si>
  <si>
    <t>LAVATÓRIO LOUÇA BRANCA C/ COLUNA MEDINDO 44 X 54 CM OU EQUIV - PADRÃO MÉDIO</t>
  </si>
  <si>
    <t>LAVATÓRIO LOUÇA BRANCA SUSPENSO 29,5 X 39,0CM OU EQUIV-PADRÃO MÉDIO</t>
  </si>
  <si>
    <t>LAVATÓRIO/CUBA DE EMBUTIR OVAL BRANCA</t>
  </si>
  <si>
    <t>LIXA D'ÁGUA EM FOLHA, GRÃO 100</t>
  </si>
  <si>
    <t>LIXA GRANA: 100 PARA SUPERFÍCIE MADEIRA/MASSA</t>
  </si>
  <si>
    <t>LONA PLASTICA PRETA</t>
  </si>
  <si>
    <t>LOOP CONTROL MODULE (CÓDIGO LCM-320)</t>
  </si>
  <si>
    <t>LOOP EXPANDER MODULE (CÓDIGO LEM- 320)</t>
  </si>
  <si>
    <t>LUMINÁRIA DE EMERGÊNCIA LED 960 LUMENS COM DOIS FARÓIS</t>
  </si>
  <si>
    <t>LUMINÁRIA DE EMERGÊNCIA LED COM 30 LEDS</t>
  </si>
  <si>
    <t>LUMINÁRIA TIPO SPOT de led 3w (Completa)</t>
  </si>
  <si>
    <t>LUMINÁRIA TIPO SPOT com 2 lampadas (E27)</t>
  </si>
  <si>
    <t>LUMINÁRIAS P/ FLUORESCENTE 1X32W - (EMBUTIR OU SOBREPOR) COM REFLETOR E ALETAS ALUMINIZADOS</t>
  </si>
  <si>
    <t>LUMINÁRIAS P/ FLUORESCENTE 2X32W - (EMBUTIR OU SOBREPOR) COM REFLETOR E ALETAS ALUMINIZADOS</t>
  </si>
  <si>
    <t>LUMINÁRIAS P/ FLUORESCENTE 4X14W - (EMBUTIR OU SOBREPOR) COM REFLETOR E ALETAS ALUMINIZADOS</t>
  </si>
  <si>
    <t>LUVA CORRER PVC P/ ESG PREDIAL 100 mm</t>
  </si>
  <si>
    <t>LUVA CORRER PVC P/ ESG PREDIAL 50 mm</t>
  </si>
  <si>
    <t>LUVA CORRER PVC P/ ESG PREDIAL 75 mm</t>
  </si>
  <si>
    <t>LUVA CPVC (AQUATHERM) SOLDÁVEL 15 mm</t>
  </si>
  <si>
    <t>LUVA DE CORRER PARA TUBO ROSCÁVEL, PVC, P/ ÁGUA FRIA PREDIAL 1 1/2"</t>
  </si>
  <si>
    <t>LUVA DE CORRER PARA TUBO ROSCÁVEL, PVC, P/ ÁGUA FRIA PREDIAL 1 1/4"</t>
  </si>
  <si>
    <t>LUVA DE CORRER PARA TUBO ROSCÁVEL, PVC, P/ ÁGUA FRIA PREDIAL 1/2"</t>
  </si>
  <si>
    <t>LUVA DE CORRER PARA TUBO ROSCÁVEL, PVC, P/ ÁGUA FRIA PREDIAL 2 "</t>
  </si>
  <si>
    <t>LUVA DE CORRER PARA TUBO ROSCÁVEL, PVC, P/ ÁGUA FRIA PREDIAL 3/4"</t>
  </si>
  <si>
    <t>LUVA DE CORRER PARA TUBO SOLDÁVEL, PVC, P/ ÁGUA FRIA PREDIAL 20 mm</t>
  </si>
  <si>
    <t>LUVA DE CORRER PARA TUBO SOLDÁVEL, PVC, P/ ÁGUA FRIA PREDIAL 25 mm</t>
  </si>
  <si>
    <t>LUVA DE CORRER PARA TUBO SOLDÁVEL, PVC, P/ ÁGUA FRIA PREDIAL 32 mm</t>
  </si>
  <si>
    <t>LUVA DE CORRER PARA TUBO SOLDÁVEL, PVC, P/ ÁGUA FRIA PREDIAL 40 mm</t>
  </si>
  <si>
    <t>LUVA DE CORRER PARA TUBO SOLDÁVEL, PVC, P/ ÁGUA FRIA PREDIAL 50 mm</t>
  </si>
  <si>
    <t>LUVA DE CORRER PARA TUBO SOLDÁVEL, PVC, P/ ÁGUA FRIA PREDIAL 60 mm</t>
  </si>
  <si>
    <t>LUVA DE CORRER PARA TUBO SOLDÁVEL, PVC, P/ ÁGUA FRIA PREDIAL 75 mm</t>
  </si>
  <si>
    <t>LUVA DE PRESSÃO, EM PVC, DE 25 MM, PARA ELETRODUTO FLEXÍVEL</t>
  </si>
  <si>
    <t>LUVA DE PRESSÃO, EM PVC, DE 32 MM, PARA ELETRODUTO FLEXÍVEL</t>
  </si>
  <si>
    <t>LUVA DE REDUÇÃO PVC SOLD P/ÁGUA FRIA PREDIAL 25 mm x 20 mm</t>
  </si>
  <si>
    <t>LUVA DE REDUÇÃO PVC SOLD P/ÁGUA FRIA PREDIAL 32 mm x 25 mm</t>
  </si>
  <si>
    <t>LUVA DE REDUÇÃO PVC SOLD P/ÁGUA FRIA PREDIAL 40 mm x 32 mm</t>
  </si>
  <si>
    <t>LUVA DE REDUÇÃO PVC SOLD P/ÁGUA FRIA PREDIAL 50 mm x 25 mm</t>
  </si>
  <si>
    <t>LUVA DE REDUÇÃO PVC SOLD P/ÁGUA FRIA PREDIAL 60 mm x 50 mm</t>
  </si>
  <si>
    <t>LUVA DE REDUÇÃO ROSCÁVEL, PVC, P/ ÁGUA FRIA PREDIAL 3/4" x 1/2"</t>
  </si>
  <si>
    <t>LUVA DE TRANSIÇÃO CPVC (AQUATHERM) SOLDÁVEL 15 mm x 1/2"</t>
  </si>
  <si>
    <t>LUVA EM PVC RÍGIDO ROSCÁVEL, DE 1/2", PARA ELETRODUTO</t>
  </si>
  <si>
    <t>LUVA EM PVC RÍGIDO ROSCÁVEL, DE 3/4", PARA ELETRODUTO</t>
  </si>
  <si>
    <t>LUVA FERRO GALV ELETROLÍTICO 3/4" P/ ELETRODUTO</t>
  </si>
  <si>
    <t>LUVA FERRO GALV ROSCA 1/2"</t>
  </si>
  <si>
    <t>LUVA FERRO GALV ROSCA 2"</t>
  </si>
  <si>
    <t>LUVA PVC (SOLDÁVEL E BUCHA DE LATÃO) 20 mm x 1/2"</t>
  </si>
  <si>
    <t>LUVA PVC (SOLDÁVEL E BUCHA DE LATÃO) 25 mm x 3/4 "</t>
  </si>
  <si>
    <t>LUVA PVC SOLDÁVEL P/ ÁGUA FRIA PREDIAL 110 mm</t>
  </si>
  <si>
    <t>LUVA PVC SOLDÁVEL P/ ÁGUA FRIA PREDIAL 20 mm</t>
  </si>
  <si>
    <t>LUVA PVC SOLDÁVEL P/ ÁGUA FRIA PREDIAL 25 mm</t>
  </si>
  <si>
    <t>LUVA PVC SOLDÁVEL P/ ÁGUA FRIA PREDIAL 32 mm</t>
  </si>
  <si>
    <t>LUVA PVC SOLDÁVEL P/ ÁGUA FRIA PREDIAL 40 mm</t>
  </si>
  <si>
    <t>LUVA PVC SOLDÁVEL P/ ÁGUA FRIA PREDIAL 50 mm</t>
  </si>
  <si>
    <t>LUVA PVC SOLDÁVEL P/ ÁGUA FRIA PREDIAL 60 mm</t>
  </si>
  <si>
    <t>LUVA PVC SOLDÁVEL P/ ÁGUA FRIA PREDIAL 75 mm</t>
  </si>
  <si>
    <t>LUVA PVC SOLDÁVEL P/ ÁGUA FRIA PREDIAL 85 mm</t>
  </si>
  <si>
    <t>LUVA SIMPLES PVC SÉRIE R P/ESG PREDIAL 75 mm</t>
  </si>
  <si>
    <t>LUVA SIMPLES, PVC, SOLDÁVEL, SÉRIE NORMAL, PARA ESGOTO PREDIAL 75 mm</t>
  </si>
  <si>
    <t>MADEIRA P/ TELHADO (TIPO DE MADEIRA: PEROBA )</t>
  </si>
  <si>
    <t>MANGUEIRA 1/2" P/ DRENO</t>
  </si>
  <si>
    <t>MANGUEIRA 1/4" P/ DRENO</t>
  </si>
  <si>
    <t>MANGUEIRA 3/4" P/ DRENO</t>
  </si>
  <si>
    <t>MANGUEIRA 3/8" P/ DRENO</t>
  </si>
  <si>
    <t>MANGUEIRA 5/8" x 1,5mm P/ DRENO</t>
  </si>
  <si>
    <t>MANGUEIRA COM UNIÃO E ENGATE RÁPIDO PARA INCÊNDIO (BITOLA: 2 1/2 " / COMPRIMENTO: 15,00 M / TIPO DE REVESTIMENTO: POLIÉSTER E BORRACHA)</t>
  </si>
  <si>
    <t>MANÔMETRO (0 A 200 PSI, 4’)</t>
  </si>
  <si>
    <t>MANTA IMPERMEABILIZANTE A BASE DE ASFALTO MODIFICADO C/ POLÍMEROS DE APP TIPO TORODIM 5MM VIAPOL OU EQUIV</t>
  </si>
  <si>
    <t>MANTA LIQUIDA DE BASE ASFÁLTICA MODIFICADA COM A ADIÇÃO DE ELASTÔMEROS DILUÍDOS EM SOLVENTE ORGÂNICO, APLICAÇÃO A FRIO (MEMBRANA IMPERMEABILIZANTE ASFÁLTICA)</t>
  </si>
  <si>
    <t>MANTA LÍQUIDA VEDAPREN OU SIMILAR</t>
  </si>
  <si>
    <t>MASSA ACRÍLICA PARA PAREDES INTERIOR/EXTERIOR</t>
  </si>
  <si>
    <t>MASSA CORRIDA PVA PARA PAREDES INTERNAS</t>
  </si>
  <si>
    <t>MASSA DE REJUNTE PRONTA PARA TRATAMENTO DE JUNTAS DE CHAPA DE GESSO PARA DRYWALL, SEM ADIÇÃO DE ÁGUA</t>
  </si>
  <si>
    <t>MASSA EPOXI BICOMPONENTE (MASSA + CATALIZADOR)</t>
  </si>
  <si>
    <t>MASSA PARA TEXTURA LISA DE BASE ACRÍLICA, USO INTERNO E EXTERNO</t>
  </si>
  <si>
    <t>MASSA PLASTICA ADESIVA PARA MÁRMORE/GRANITO</t>
  </si>
  <si>
    <t>MASSA PLÁSTICA IBERÊ (lata 400gr)</t>
  </si>
  <si>
    <t>MASTRO 3MX2"</t>
  </si>
  <si>
    <t>MICTÓRIO EM LOUÇA BRANCA COMUM, COM PERTENCES, MODELO DECA M711 OU EQUIVALENTE</t>
  </si>
  <si>
    <t>MICTÓRIO SIFONADO LOUCA BRANCA SEM COMPLEMENTOS</t>
  </si>
  <si>
    <t>MINICARREGADEIRA SOBRE RODAS, POTÊNCIA LÍQUIDA DE 47 HP, CAPACIDADE NOMINAL DE OPERAÇÃO DE 646 KG - CHP DIURNO - INCLUINDO OPERADOR (BOBCAT)</t>
  </si>
  <si>
    <t>MÓDULO ISOLADOR PARA FIRE (CÓDIGO M500XJ)</t>
  </si>
  <si>
    <t>MOLA FECHA PORTA P/ PORTA C/ LARGURA 91 A 100CM</t>
  </si>
  <si>
    <t>MOLA HIDRÁULICA P/ PORTA DE VIDRO TEMPERADO 10MM</t>
  </si>
  <si>
    <t>MOTOR DE VENTILAÇÃO PARA SPLIT 12.000 BTU/H , UNIDADE INTERNA</t>
  </si>
  <si>
    <t>MOTOR DE VENTILAÇÃO PARA SPLIT 12.000 BTU/H, UNIDADE EXTERNA</t>
  </si>
  <si>
    <t>MOTOR DE VENTILAÇÃO PARA SPLIT 18.000 BTU/H, UNIDADE INTERNA</t>
  </si>
  <si>
    <t>MOTOR DE VENTILAÇÃO PARA SPLIT 18.000 BTU/H, UNIDADE EXTERNA</t>
  </si>
  <si>
    <t>MOTOR DE VENTILAÇÃO PARA SPLIT 30.000 BTU/H, UNIDADE INTERNA</t>
  </si>
  <si>
    <t>MOTOR DE VENTILAÇÃO PARA SPLIT 36.000 BTU/H , UNIDADE EXTERNA</t>
  </si>
  <si>
    <t>NIPEL PVC C/ ROSCA P/ ÁGUA FRIA PREDIAL 1 1/2"</t>
  </si>
  <si>
    <t>NIPEL PVC C/ ROSCA P/ ÁGUA FRIA PREDIAL 1 1/4"</t>
  </si>
  <si>
    <t>NIPEL PVC C/ ROSCA P/ ÁGUA FRIA PREDIAL 2 1/2"</t>
  </si>
  <si>
    <t>NIPEL PVC C/ ROSCA P/ ÁGUA FRIA PREDIAL 1"</t>
  </si>
  <si>
    <t>NIPEL PVC C/ ROSCA P/ ÁGUA FRIA PREDIAL 1/2" </t>
  </si>
  <si>
    <t>NIPEL PVC C/ ROSCA P/ ÁGUA FRIA PREDIAL 2"</t>
  </si>
  <si>
    <t>NIPEL PVC C/ ROSCA P/ ÁGUA FRIA PREDIAL 3"</t>
  </si>
  <si>
    <t>NIPEL PVC C/ ROSCA P/ ÁGUA FRIA PREDIAL 3/4"</t>
  </si>
  <si>
    <t>NIPEL PVC C/ ROSCA P/ ÁGUA FRIA PREDIAL 4"</t>
  </si>
  <si>
    <t>ÓLEO DIESEL COMBUSTÍVEL COMUM</t>
  </si>
  <si>
    <t>PAINEL DE LA DE VIDRO SEM REVESTIMENTO PSI 20, E = 50 MM, DE 1200 X 600 MM</t>
  </si>
  <si>
    <t>PARAFUSO COM PORCA GAIOLA PARA RACK</t>
  </si>
  <si>
    <t>PARAFUSO DE BUCHA S10</t>
  </si>
  <si>
    <t>PARAFUSO NIQUELADO P/ FIXAR PEÇA SANITÁRIA - INCL PORCA CEGA, ARRUELA E BUCHA DE NYLON S-8</t>
  </si>
  <si>
    <t>PARAFUSO ROSCA SOBERBA ZINCADO CABEÇA CHATA FENDA SIMPLES 3,5 X 25 mm (1 ")</t>
  </si>
  <si>
    <t>PARAFUSO ROSCA SOBERBA ZINCADO CABEÇA CHATA FENDA SIMPLES 3,8 X 30 mm (1.1/4</t>
  </si>
  <si>
    <t>PARAFUSO ZINCADO ROSCA SOBERBA, CABEÇA SEXTAVADA, 5/16 " X 200 mm,</t>
  </si>
  <si>
    <t>PARA-RAIO TIPO FRANKLIN</t>
  </si>
  <si>
    <t>PARA-RAIOS DE BAIXA TENSÃO, TENSÃO DE OPERAÇÃO 275V ( VN = 220V ) E 150V ( VN = 127V ), CORR. MAX. 19,5KA</t>
  </si>
  <si>
    <t>PARA-RAIOS DE DISTRIBUIÇÃO TIPO VÁLVULA DE OXIDO DE ZINCO, TENSÃO NOMINAL 15KV, 5KA</t>
  </si>
  <si>
    <t>PARA-RAIOS TIPO FRANKLIN 350 MM, EM LATÃO CROMADO, DUAS DESCIDAS, PARA PROTEÇÃO DE EDIFICAÇÕES CONTRA DESCARGAS ATMOSFÉRICA</t>
  </si>
  <si>
    <t>PASTA LUBRIFICANTE PARA TUBOS DE PVC C/ ANEL DE BORRACHA ( POTE 400G)</t>
  </si>
  <si>
    <t>PASTILHA DE PORCELANA PARA PISO 5X5CM, JATOBÁ AZUL VISCAYA, OU EQUIVALENTE</t>
  </si>
  <si>
    <t>PASTILHA DE VIDRO PIGMENTADA *2,0 X 2,0* CM, NACIONAL, PARA REVESTIMENTO M²</t>
  </si>
  <si>
    <t>PATCH CORD CAT 5E 1,5 METROS COM CERTIFICAÇÃO DE FÁBRICA</t>
  </si>
  <si>
    <t>PATCH CORD CAT 6 2,5 METROS COM CERTIFICAÇÃO DE FÁBRICA</t>
  </si>
  <si>
    <t>PATCH CORD CAT5E 2,5 METROS COM CERTIFICAÇÃO DE FÁBRICA</t>
  </si>
  <si>
    <t>PATCH CORD CAT5E 4 METROS COM CERTIFICAÇÃO DE FÁBRICA</t>
  </si>
  <si>
    <t>PATCH CORD CAT6 1,5 METROS COM CERTIFICAÇÃO DE FÁBRICA</t>
  </si>
  <si>
    <t>PATCH CORD CAT6 4 METROS COM CERTIFICAÇÃO DE FÁBRICA</t>
  </si>
  <si>
    <t>PATCH PANEL CAT5E 24 POSIÇÕES 1U</t>
  </si>
  <si>
    <t>PATCH PANEL CAT6 24 POSIÇÕES 1U</t>
  </si>
  <si>
    <t>PATCH PANEL DESCARREGADO 16 POSIÇÕES 1U</t>
  </si>
  <si>
    <t>PATCH PANEL DESCARREGADO 48 POSIÇÕES 1U - ALTA DENSIDADE</t>
  </si>
  <si>
    <t>PEDRA BRITADA N. 0, OU PEDRISCO (4,8 A 9,5 MM)</t>
  </si>
  <si>
    <t>PEDRA BRITADA N. 1 (9,5 a 19 MM)</t>
  </si>
  <si>
    <t>PEDRA BRITADA N. 2 (19 A 38 MM)</t>
  </si>
  <si>
    <t>PEDRA BRITADA N. 3 (38 A 50 MM</t>
  </si>
  <si>
    <t>PEDRA BRITADA N. 4 (50 A 76 MM)</t>
  </si>
  <si>
    <t>PEDRA BRITADA N. 5 (76 A 100 MM)</t>
  </si>
  <si>
    <t>PEITORIL/SOLEIRA EM MÁRMORE, POLIDO, BRANCO COMUM, L=15CM, E=3CM, CORTE RETO</t>
  </si>
  <si>
    <t>PEITORIL/SOLEIRA EM MÁRMORE, POLIDO, BRANCO COMUM, L=25CM, E=3CM, CORTE RETO</t>
  </si>
  <si>
    <t>PELÍCULA ARQUITETÔNICA DE CONTROL SOLAR NA COR AZUL, ESPELHADA, ESCURECIMENTO INTERNO DE 80%</t>
  </si>
  <si>
    <t>PERFIL "U" ENRIJECIDO DE AÇO GALVANIZADO, DOBRADO, 150 X 60 X 20 MM, E = 3,00 MM</t>
  </si>
  <si>
    <t>PERFIL "U" ENRIJECIDO DE AÇO GALVANIZADO, DOBRADO, 200 X 75 X 25 mm, E = 3,75 mm</t>
  </si>
  <si>
    <t>PERFIL AÇO ESTRUTURAL "H" - 6" X 6" (QUALQUER ESPESSURA)</t>
  </si>
  <si>
    <t>PERFIL AÇO ESTRUTURAL "U" - 6" X 2" (QUALQUER ESPESSURA)</t>
  </si>
  <si>
    <t>PERFIL DE BORRACHA EPDM MACIÇO 12X15MM PARA ESQUADRIAS</t>
  </si>
  <si>
    <t>PERFIL TABICA ABERTA, PERFURADA, FORMATO Z, EM AÇO GALVANIZADO NATURAL, M 3,67</t>
  </si>
  <si>
    <t>PERFIL TRAVESSA (SECUNDÁRIO), T CLICADO, EM AÇO GALVANIZADO , BRANCO, PARA FORRO REMOVÍVEL, 24 X 1250 MM (L X C)</t>
  </si>
  <si>
    <t>PERFILADO EM CHAPA DE AÇO LISO (ALTURA: 19,00 MM / LARGURA: 38,00 MM)</t>
  </si>
  <si>
    <t>PERFILADO EM CHAPA DE AÇO LISO (ALTURA: 38,00 MM / LARGURA: 38,00 MM)</t>
  </si>
  <si>
    <t>PIA DE AÇO INOXIDÁVEL (AISI 430) COM UMA CUBA CENTRAL, SEM VÁLVULA, ESCORREDOR DUPLO (COMPRIMENTO: 1,60 M / LARGURA: 0,55 M)</t>
  </si>
  <si>
    <t>PINO DE AÇO LISO (COMPRIMENTO: 25MM / DIÂMETRO NOMINAL: 1/4")</t>
  </si>
  <si>
    <t>PINO FÊMEA 2P+T</t>
  </si>
  <si>
    <t>PINO MACHO 2P +T</t>
  </si>
  <si>
    <t>PISO BORRACHA 500 X 500 X 3,5 MM PASTILHADO P/ COLA G.15 PLURIGOMA PRETO</t>
  </si>
  <si>
    <t>PISO BORRACHA EM MANTA INDUSTRIAL LISO 2MM X 50CM</t>
  </si>
  <si>
    <t>PISO ELEVADO COM 2 PLACAS DE AÇO COM ENCHIMENTO DE CONCRETO CELULAR, INCLUSO BASE/HASTE/CRUZETAS, 60 X 60 CM, H = *28* CM, RESISTÊNCIA CARGA CONCENTRADA 496 KG (COM COLOCAÇÃO)</t>
  </si>
  <si>
    <t>PISO EM CERÂMICA ESMALTADA EXTRA , PEI MAIOR OU IGUAL A 4, FORMATO MENOR OU IGUAL A 2025 CM²</t>
  </si>
  <si>
    <t>PISO EM CERÂMICA ESMALTADA EXTRA, PEI MAIOR OU IGUAL A 4, FORMATO MAIOR QUE 2025 CM²</t>
  </si>
  <si>
    <t>PISO EM CERÂMICA ESMALTADA, COMERCIAL (PADRÃO POPULAR), PEI MAIOR OU IGUAL A 3, FORMATO MENOR O IGUAL A 2025CM²</t>
  </si>
  <si>
    <t>PISO EMBORRACHADO LISO, E=4MM, LARGURA: 1,0M</t>
  </si>
  <si>
    <t>PISO FLUTUANTE SUBSTRATO HDF-H, SISTEMA DE ENCAIXE EM CLICK DE 8.0</t>
  </si>
  <si>
    <t>PISO INDUSTRIAL ALTA RESISTÊNCIA, ESPESSURA 12MM, INCLUSO JUNTAS DE DILATAÇÃO PLASTICAS E POLIMENTO MECANIZADO</t>
  </si>
  <si>
    <t>PISO LAMINADO DE MADEIRA, RÉGUA: 09X190X1200MM, USO COMERCIAL, TRAFEGO INTENSO, PÁTINA BEGE, MARCA DURAFLOOR PREMIUM OU SIMILAR, INCLUSIVE INSTALAÇÃO</t>
  </si>
  <si>
    <t>PISO PORCELANATO TÉCNICO RETIFICADO 62 X 62CM, ACABAMENTO ACETINADO / JUNTA 2MM / ELIZABETH BIANCO NATURAL</t>
  </si>
  <si>
    <t>PISO PORCELANATO TÉCNICO RETIFICADO 62 X 62CM, ACABAMENTO POLIDO / JUNTA 2MM 62X62CM / ELIZABETH BIANCO POLIDO</t>
  </si>
  <si>
    <t>PISO PORCELANATO, BORDA RETA, EXTRA, FORMATO MAIOR QUE 2025CM²</t>
  </si>
  <si>
    <t>PISO PORCELANATO, RETIFICADO EXTRA, FORMATO MENOR OU IGUAL A 2025CM²</t>
  </si>
  <si>
    <t>PISO VINÍLICO EM MANTA (ESPESSURA: 2MM / LARGURA: 2M)</t>
  </si>
  <si>
    <t>PISO VINÍLICO EM RÉGUA (COMPRIMENTO: 950MM / ESPESSURA: 2MM / LARGURA: 185MM)</t>
  </si>
  <si>
    <t>PLACA / CHAPA DE GESSO ACARTONADO, ACABAMENTO VINILICO LISO EM UMA DAS FACES, COR BRANCA, BORDA QUADRADA, E = 9,5 MM, 625 X 625 MM (L X C), PARA FORRO AS</t>
  </si>
  <si>
    <t>PLACA CEGA 4 X 2'' EM TERMOPLÁSTICO, TIPO SILENTOQUE PIAL OU EQUIV</t>
  </si>
  <si>
    <t>PLACA CEGA 4 X 4'' EM TERMOPLÁSTICO,  TIPO SILENTOQUE PIAL OU EQUIV</t>
  </si>
  <si>
    <t>PLACA DE GESSO PARA FORRO, DE *60 X 60* CM E ESPESSURA DE 12 MM (30 MM NAS BORDAS)</t>
  </si>
  <si>
    <t>PLACA DE SINALIZAÇÃO DE SEGURANÇA CONTRA INCÊNDIO, FOTOLUMINESCENTE, QUADRADA, *14 X 14* CM, EM PVC *2* MM ANTI-CHAMAS (SÍMBOLOS, CORES E PICTOGRAMAS CONFORME NBR 13434)</t>
  </si>
  <si>
    <t>PLACA DE SINALIZAÇÃO DE SEGURANÇA CONTRA INCÊNDIO, FOTOLUMINESCENTE, QUADRADA, *20 X 20* CM, EM PVC *2* MM ANTI-CHAMAS (SÍMBOLOS, CORES E PICTOGRAMAS CONFORME NBR 13434)</t>
  </si>
  <si>
    <t>PLACA DE SINALIZAÇÃO DE SEGURANÇA CONTRA INCÊNDIO, FOTOLUMINESCENTE, RETANGULAR, *12 X 40* CM, EM PVC *2* MM ANTI-CHAMAS (SÍMBOLOS, CORES E PICTOGRAMAS CONFORME NBR 13434)</t>
  </si>
  <si>
    <t>PLACA DE SINALIZAÇÃO DE SEGURANÇA CONTRA INCÊNDIO, FOTOLUMINESCENTE, RETANGULAR, *13 X 26* CM, EM PVC *2* MM ANTI-CHAMAS (SÍMBOLOS, CORES E PICTOGRAMAS CONFORME NBR 13434)</t>
  </si>
  <si>
    <t>PLACA DE SINALIZAÇÃO DE SEGURANÇA CONTRA INCÊNDIO, FOTOLUMINESCENTE, RETANGULAR, *20 X 40* CM, EM PVC *2* MM ANTI-CHAMAS (SÍMBOLOS, CORES E PICTOGRAMAS CONFORME NBR 13434)</t>
  </si>
  <si>
    <t>PLACA FRONTAL PARA FIRE (CÓDIGO BMP-1)</t>
  </si>
  <si>
    <t>PLACA PARA PAINEL DE FIRE (CÓDIGO JCPU2- 3030D)</t>
  </si>
  <si>
    <t>PLACA PRINCIPAL PARA SPLIT DE 12.000 BTU/H</t>
  </si>
  <si>
    <t>PLACA PRINCIPAL PARA SPLIT DE 18.000 BTU/H</t>
  </si>
  <si>
    <t>PLACA PRINCIPAL PARA SPLIT DE 30.000 BTU/H</t>
  </si>
  <si>
    <t>PLACA PRINCIPAL PARA SPLIT DE 36.000 BTU/H</t>
  </si>
  <si>
    <t>PLACA REVESTI. ANUNC. FIRE (CÓDIGO DP- DISP2)</t>
  </si>
  <si>
    <t>PLACA VINÍLICA SEMIFLEXÍVEL PARA REVESTIMENTO DE PISOS E PAREDES, E = 2 MM (SEM COLOCAÇÃO)</t>
  </si>
  <si>
    <t>PLAQUETA DE IDENTIFICAÇÃO FIBRA ÓPTICA</t>
  </si>
  <si>
    <t>PLOTAGEM VETORIAL TAMANHO A1 COLORIDO</t>
  </si>
  <si>
    <t>PLUG BLINDADO (INDUSTRIAL) 3 2P+T 32A 220V SOBREPOR N-3206 - STECK OU SIMILAR</t>
  </si>
  <si>
    <t>PLUG PVC, ROSCÁVEL, ÁGUA FRIA PREDIAL 3/4"</t>
  </si>
  <si>
    <t>POLIESTIRENO EXPANDIDO/EPS (ISOPOR), TIPO 2F, PLACA, ISOLAMENTO TERMOACUSTICO, E = 10 MM, 1000 X 500 MM</t>
  </si>
  <si>
    <t>POLIESTIRENO EXPANDIDO/EPS (ISOPOR), TIPO 2F, PLACA, ISOLAMENTO TERMOACUSTICO, E = 20 MM, 1000 X 500 MM</t>
  </si>
  <si>
    <t>POLIESTIRENO EXPANDIDO/EPS (ISOPOR), TIPO 2F, PLACA, ISOLAMENTO TERMOACUSTICO, E = 50 MM, 1000 X 500 MM</t>
  </si>
  <si>
    <t>POLIPEX ESPONJOSO 1/2"</t>
  </si>
  <si>
    <t>POLIPEX ESPONJOSO 1/4"</t>
  </si>
  <si>
    <t>POLIPEX ESPONJOSO 3/4"</t>
  </si>
  <si>
    <t>POLIPEX ESPONJOSO 3/8"</t>
  </si>
  <si>
    <t>POLIPEX ESPONJOSO 5/8"</t>
  </si>
  <si>
    <t>POLIPEX ESPONJOSO 7/8"</t>
  </si>
  <si>
    <t>PORCA UNIÃO/JUNÇÃO ZINCADA SEXTAVADA 1/4", CHAVE 7/16", COMPRIMENTO=25MM</t>
  </si>
  <si>
    <t>PORCA ZINCADA, QUADRADA 3/8"</t>
  </si>
  <si>
    <t>PORCA ZINCADA, QUADRADA 5/8"</t>
  </si>
  <si>
    <t>PORCA ZINCADA, SEXTAVADA 1"</t>
  </si>
  <si>
    <t>PORCA ZINCADA, SEXTAVADA 1/2"</t>
  </si>
  <si>
    <t>PORCA ZINCADA, SEXTAVADA 1/4"</t>
  </si>
  <si>
    <t>PORCA ZINCADA, SEXTAVADA 3/8"</t>
  </si>
  <si>
    <t>PORCA ZINCADA, SEXTAVADA 5/16"</t>
  </si>
  <si>
    <t>PORCA ZINCADA, SEXTAVADA 5/8"</t>
  </si>
  <si>
    <t>PORTA CORTA-FOGO METÁLICA, MODELO P 90 110X210X5CM COMPLETA</t>
  </si>
  <si>
    <t>PORTA DE ABRIR EM ALUMÍNIO COM LAMBRI HORIZONTAL/LAMINADA, ACABAMENTO ANODIZADO NATURAL, SEM GUARNIÇÃO/ALIZAR/VISTA</t>
  </si>
  <si>
    <t>PORTA DE ABRIR EM ALUMÍNIO TIPO VENEZIANA, ACABAMENTO ANODIZADO NATURAL, SEM GUARNIÇÃO/ALIZAR/VISTA, 87 X 210 CM</t>
  </si>
  <si>
    <t>PORTA DE CORRER EM ALUMÍNIO, DUAS FOLHAS MOVEIS COM VIDRO, FECHADURA E PUXADOR EMBUTIDO, ACABAMENTO ANODIZADO NATURAL, SEM GUARNIÇÃO/ALIZAR/VISTA</t>
  </si>
  <si>
    <t>PORTA DE MADEIRA, FOLHA MEDIA (NBR 15930) DE 80 X 210 CM, E = 35 MM, NÚCLEO SARRAFEADO, CAPA LISA EM HDF, ACABAMENTO EM LAMINADO NATURAL PARA VERNIZ</t>
  </si>
  <si>
    <t>PORTA DE MADEIRA, FOLHA MEDIA (NBR 15930) DE 80 X 210 CM, E = 35 MM, NÚCLEO SARRAFEADO, CAPA LISA EM HDF, ACABAMENTO EM PRIMER PARA PINTURA</t>
  </si>
  <si>
    <t>Porta em vidro temperado 10mm, incolor, inclusive ferragens de fixação, puxador simples e instalação</t>
  </si>
  <si>
    <t>PORTA PAPEL HIGIÊNICO INOX DE SOBREPOR</t>
  </si>
  <si>
    <t>PORTA VIDRO TEMPERADO INCOLOR, 2 FOLHAS DE CORRER, E = 10 MM (SEM FERRAGENS E SEM COLOCAÇÃO)</t>
  </si>
  <si>
    <t>PORTÃO BASCULANTE MANUAL EM AÇO GALVANIZADO NATURAL, TIPO LAMBRIL COM REQUADRO/BATENTE, CHAPA NUMERO 26, INCLUI FECHADURA (SEM INSTALAÇÃO)</t>
  </si>
  <si>
    <t>PRESILHA PARA CABO DE 50MM²</t>
  </si>
  <si>
    <t>PRESSOSTATO</t>
  </si>
  <si>
    <t>PRIMER EPOXI</t>
  </si>
  <si>
    <t>PRIMER PARA MANTA ASFÁLTICA A BASE DE ASFALTO MODIFICADO DILUIDO EM SOLVENTE, APLICAÇÃO A FRIO</t>
  </si>
  <si>
    <t>PROLONGAMENTO PVC P/ CX DE GORDURA AMANCO 300 x 420 mm</t>
  </si>
  <si>
    <t>PROLONGAMENTO PVC P/ CX SIFONADA 150 mm x 200 mm</t>
  </si>
  <si>
    <t>PUXADOR ZAMAK CENTRAL P/ ESQUADRIA ALUMÍNIO</t>
  </si>
  <si>
    <t>QUADRO DE DISTRIBUIÇÃO COM BARRAMENTO TRIFÁSICO, DE EMBUTIR, EM CHAPA DE AÇO GALVANIZADO, PARA 18 DISJUNTORES DIN, 100 A</t>
  </si>
  <si>
    <t>RALO FOFO COM REQUADRO, QUADRADO 300 X 300 mm</t>
  </si>
  <si>
    <t>RALO QUADRADO FOFO C/ REQUADRO 150 x 150 mm</t>
  </si>
  <si>
    <t>RALO SIFONADO PVC, QUADRADO, 100 X 100 X 53 MM, SAÍDA 40 MM, COM GRELHA BRANCA</t>
  </si>
  <si>
    <t>RALO SIFONADO, PVC, DN 100 X 40 MM</t>
  </si>
  <si>
    <t>REATOR ELETRÔNICO 1X16W P/ FLUORESCENTE TUBULAR</t>
  </si>
  <si>
    <t>REATOR ELETRÔNICO 1X32W P/ FLUORESCENTE TUBULAR</t>
  </si>
  <si>
    <t>REATOR ELETRÔNICO PARA LAMPADA FLUORESCENTE (FATOR DE POTÊNCIA: ALTO / NÚMERO DE LÂMPADAS: 2 / POTÊNCIA DA LÂMPADA: 14 W )</t>
  </si>
  <si>
    <t>REATOR ELETRÔNICO PARA LAMPADA FLUORESCENTE (FATOR DE POTÊNCIA: ALTO / NÚMERO DE LÂMPADAS: 2 / POTÊNCIA DA LÂMPADA: 20 W )</t>
  </si>
  <si>
    <t>REATOR ELETRÔNICO PARA LAMPADA FLUORESCENTE(FATOR DE POTÊNCIA: ALTO  / NÚMERO DE LÂMPADAS: 2 / POTÊNCIA DA LÂMPADA: 16 W )</t>
  </si>
  <si>
    <t>REATOR PARTIDA RÁPIDA P/ 2 LAMPADAS FLUORESCENTES 32W/220V</t>
  </si>
  <si>
    <t>RECARGA DE EXTINTOR ABC 6KG COM TROCA DE MANGUEIRA, GATILHO, MANOMETRO E PINTURA DE CASCO</t>
  </si>
  <si>
    <t>RECARGA DE EXTINTOR AP 10 LTS COM TROCA DE MANGUEIRA, GATILHO, MANOMETRO E PINTURA DE CASCO</t>
  </si>
  <si>
    <t>RECARGA DE EXTINTOR CO2 6KG COM TROCA DE MANGUEIRA, GATILHO, MANOMETRO E PINTURA DE CASCO</t>
  </si>
  <si>
    <t>RECARGA DE EXTINTOR DE ÁGUA 10L</t>
  </si>
  <si>
    <t>RECARGA DE EXTINTOR DE CO2 DE 6 KG</t>
  </si>
  <si>
    <t>RECARGA DE EXTINTOR DE PÓ QUÍMICO SECO ABC DE 6 KG</t>
  </si>
  <si>
    <t>RECARGA DE EXTINTOR DE PÓ QUÍMICO SECO ABC DE 8 KG</t>
  </si>
  <si>
    <t>RECARGA DE EXTINTOR TIPO CARRETA CO2 25KG</t>
  </si>
  <si>
    <t>REDUÇÃO FIXA TIPO STORZ, ENGATE RÁPIDO 2.1/2" X 1.1/2", EM LATÃO, PARA INSTALAÇÃO PREDIAL COMBATE A INCÊNDIO PREDIAL</t>
  </si>
  <si>
    <t>REFLETOR DE LED 100W</t>
  </si>
  <si>
    <t>REFLETOR DE LED 50W</t>
  </si>
  <si>
    <t>REGISTRO DE ESFERA, PVC, COM VOLANTE, VS, SOLDÁVEL, DN 60 mm, COM CORPO</t>
  </si>
  <si>
    <t>Registro de gaveta 2 1/2" - Bruto</t>
  </si>
  <si>
    <t>Registro de gaveta 2" - Bruto</t>
  </si>
  <si>
    <t>REGISTRO DE GAVETA BRUTO EM LATÃO FORJADO 1 1/2"</t>
  </si>
  <si>
    <t>REGISTRO DE GAVETA BRUTO EM LATÃO FORJADO 1 1/4"</t>
  </si>
  <si>
    <t>REGISTRO DE GAVETA BRUTO EM LATÃO FORJADO 1"</t>
  </si>
  <si>
    <t>REGISTRO DE GAVETA BRUTO EM LATÃO FORJADO 1/2"</t>
  </si>
  <si>
    <t>REGISTRO DE GAVETA BRUTO EM LATÃO FORJADO 2 "</t>
  </si>
  <si>
    <t>REGISTRO DE GAVETA BRUTO EM LATÃO FORJADO 2 1/2"</t>
  </si>
  <si>
    <t>REGISTRO DE GAVETA BRUTO EM LATÃO FORJADO 3"</t>
  </si>
  <si>
    <t>REGISTRO DE GAVETA BRUTO EM LATÃO FORJADO 3/4"</t>
  </si>
  <si>
    <t>REGISTRO DE GAVETA BRUTO EM LATÃO FORJADO 4"</t>
  </si>
  <si>
    <t>REGISTRO DE GAVETA COM ACABAMENTO E CANOPLA CROMADOS, SIMPLES 1 1/2"</t>
  </si>
  <si>
    <t>REGISTRO DE GAVETA COM ACABAMENTO E CANOPLA CROMADOS, SIMPLES 1 1/4"</t>
  </si>
  <si>
    <t>REGISTRO DE GAVETA COM ACABAMENTO E CANOPLA CROMADOS, SIMPLES 1"</t>
  </si>
  <si>
    <t>REGISTRO DE GAVETA COM ACABAMENTO E CANOPLA CROMADOS, SIMPLES 1/2"</t>
  </si>
  <si>
    <t>REGISTRO DE GAVETA COM ACABAMENTO E CANOPLA CROMADOS, SIMPLES 3/4"</t>
  </si>
  <si>
    <t>REGISTRO DE PRESSÃO BRUTO EM LATÃO FORJADO 3/4"</t>
  </si>
  <si>
    <t>REGISTRO OU VÁLVULA GLOBO ANGULAR DE LATÃO, 45 GRAUS, D = 2 1/2", PARA HIDRANTES EM INSTALAÇÃO PREDIAL DE INCÊNDIO</t>
  </si>
  <si>
    <t>REGISTRO PVC ESFERA, COM VOLANTE, VS SOLDÁVEL, COM CORPO DIVIDIDO 32 mm</t>
  </si>
  <si>
    <t>RELE FOTOELÉTRICO 1000W/220V</t>
  </si>
  <si>
    <t>RELE TEMPORIZADOR</t>
  </si>
  <si>
    <t>RELÉ TÉRMICO TELEMECANIQUE LR1-D09310 / 2,5-4A</t>
  </si>
  <si>
    <t>RELÉ TÉRMICO TELEMECANIQUE LR1-D09314 / 8-12,5A</t>
  </si>
  <si>
    <t>REPARO PARA CAIXA ACOPLADA COM ACIONAMENTO CENTRAL</t>
  </si>
  <si>
    <t>REPARO PARA VÁLVULA DE HIDRA-MAX OU SIMILAR</t>
  </si>
  <si>
    <t>REVESTIMENTO EM CERÂMICA ESMALTADA COMERCIAL, PEI MENOR OU IGUAL A 3, FORMATO MENOR OU IGUAL A 2025CM²</t>
  </si>
  <si>
    <t>REVESTIMENTO EM CERÂMICA ESMALTADA EXTRA, PEI MAIOR OU IGUAL 4, FORMATO MAIOR A 2025CM²</t>
  </si>
  <si>
    <t>REVESTIMENTO EM CERÂMICA ESMALTADA EXTRA, PEI MENOR OU IGUAL 3, FORMATO MENOR OU IGUAL A 2025CM²</t>
  </si>
  <si>
    <t>REVESTIMENTO FENÓLICO-MELAMÍNICO (FÓRMICA) BRANCO TEXTURIZADO (ESP=1,30MM)</t>
  </si>
  <si>
    <t>REVESTIMENTO PARA BATERIA (CÓDIGO BP- 4)</t>
  </si>
  <si>
    <t>REVESTIMENTO PARA ESCADA EM GRANILITE, MARMORITE OU GRANITINA ESP = 8 MM</t>
  </si>
  <si>
    <t>RODAPÉ DE BORRACHA LISO, H = 70 MM, E = *2* MM, PARA ARGAMASSA, PRETO</t>
  </si>
  <si>
    <t>RODAPÉ DE GRANITO PRETO NATURAL DE 10 CM DE ALTURA, E=2CM</t>
  </si>
  <si>
    <t>RODAPÉ DE MADEIRA MACICA CUMARU/IPE CHAMPANHE OU EQUIVALENTE DA REGIÃO, *1,5 X 7 CM</t>
  </si>
  <si>
    <t>RODAPÉ PLANO PARA PISO VINILICO, H = 5 CM</t>
  </si>
  <si>
    <t>RODAPÉ PRE-MOLDADO DE GRANILITE, MARMORITE OU GRANITINA L = 10 CM</t>
  </si>
  <si>
    <t>ROLDANA FIXA DUPLA LATÃO C/ ROLAMENTO P/ PORTA/JAN CORRER</t>
  </si>
  <si>
    <t>ROLO COMPACTADOR PE DE CARNEIRO VIBRATÓRIO, POTENCIA 125 HP, PESO OPERACIONAL SEM/COM LASTRO 11,95 / 13,30 T, IMPACTO DINÂMICO 38,5 / 22,5 T, LARGURA DE TRABALHO 2,15 M - CHP DIURNO.</t>
  </si>
  <si>
    <t>ROLO DE VELCRO DUPLA FACE PARA CABEAMENTO -  20MM X 3 METROS</t>
  </si>
  <si>
    <t>RRT – REGISTRO DE RESPONSABILIDADE TÉCNICA - ARQUITETURA</t>
  </si>
  <si>
    <t>SAÍDA LATERAL PARA ELETRODUTO - SIMPLES (DIÂMETRO DA SEÇÃO: 3/4 ")</t>
  </si>
  <si>
    <t>SARRAFO DE MADEIRA APARELHADA *2 X 10* CM, MAÇARANDUBA, ANGELIM OU  EQUIVALENTE DA REGIÃO</t>
  </si>
  <si>
    <t>SEIXO ROLADO OU CASCALHO ROLADO FINO PARA APLICAÇÃO EM CONCRETO</t>
  </si>
  <si>
    <t>SELADOR ACRÍLICO PAREDES INTERNAS/EXTERNAS</t>
  </si>
  <si>
    <t>SELADOR PARA BASE PVA</t>
  </si>
  <si>
    <t>SENSOR DE PRESENÇA INFRAVERMELHO</t>
  </si>
  <si>
    <t>SENSOR ÓTICO DE FUMAÇA (CÓDIGO 2951 J)</t>
  </si>
  <si>
    <t>SIFÃO EM METAL CROMADO 1 1/2" x 2"</t>
  </si>
  <si>
    <t>SIFÃO EM METAL CROMADO 1 x 1 1/2"</t>
  </si>
  <si>
    <t>SIFÃO FLEXÍVEL P/ PIA E LAVATÓRIO 3/4" x 1 1/2"</t>
  </si>
  <si>
    <t>SIFÃO P/ MICTÓRIO CROMADO 1" x 1/2"</t>
  </si>
  <si>
    <t>SIFÃO PLÁSTICO EXTENSÍVEL P/ LAVATÓRIO TIPO COPO 1 x 1 1/2"</t>
  </si>
  <si>
    <t>SIFÃO PLÁSTICO EXTENSÍVEL UNIVERSAL, TIPO COPO</t>
  </si>
  <si>
    <t>SIFÃO PLÁSTICO FLEXÍVEL SAÍDA VERTICAL PARA COLUNA LAVATÓRIO 1" x 1 1/2"</t>
  </si>
  <si>
    <t>SIFÃO PLÁSTICO TIPO COPO PARA TANQUE 1 1/4" x 1 1/2"</t>
  </si>
  <si>
    <t>SIFÃO PLÁSTICO TIPO COPO PARA PIA/LAVATÓRIO 1" x 1 1/2"</t>
  </si>
  <si>
    <t>SILICONE ACÉTICO USO GERAL INCOLOR 280 G</t>
  </si>
  <si>
    <t>SINALIZADOR NOTURNO DE OBSTÁCULOS</t>
  </si>
  <si>
    <t>SISAL EM FIBRA </t>
  </si>
  <si>
    <t>SOLEIRA GRANITO 15 X 3CM</t>
  </si>
  <si>
    <t>SOLEIRA PRÉ-MOLDADA EM GRANILITE, MARMORITE OU GRANITINA, L=15CM</t>
  </si>
  <si>
    <t>SOLEIRA/ PEITORIL EM MÁRMORE, POLIDO, BRANCO CRISTAL POLIDO, L= *15* CM, E= *3* CM, CORTE RETO</t>
  </si>
  <si>
    <t>SOLEIRA/ TABEIRA EM MÁRMORE, POLIDO, BRANCO CRISTAL POLIDO, L= 5 CM, E= *3,0* CM</t>
  </si>
  <si>
    <t>SOLEIRA/PEITORIL EM MÁRMORE, POLIDO, BRANCO COMUM, L=15CM, E=2CM, CORTE RETO</t>
  </si>
  <si>
    <t>SOLEIRA/TABEIRA EM MÁRMORE, POLIDO, BRANCO COMUM, L=5CM, E=2CM</t>
  </si>
  <si>
    <t>SOLUÇÃO LIMPADORA PARA PVC, FRASCO C/ 1000 CM³</t>
  </si>
  <si>
    <t>SOLUÇÃO LIMPADORA PARA PVC, FRASCO C/ 200 CM³</t>
  </si>
  <si>
    <t>SOQUETE SIMPLES EM TERMOPLÁSTICO PARA LÂMPADA FLUORESCENTE</t>
  </si>
  <si>
    <t>SUPER MÓDULOS - FIRE (CÓDIGO CHS-4L)</t>
  </si>
  <si>
    <t>SUPORTE ARTICULADO LCD/PLASMA 10"A 40"</t>
  </si>
  <si>
    <t>SUPORTE MÃO-FRANCESA EM AÇO, ABAS IGUAIS 30 CM, CAPACIDADE MINIMA 60 KG, BRANCO</t>
  </si>
  <si>
    <t>SUPORTE MAO-FRANCESA EM AÇO, ABAS IGUAIS 30 CM, CAPACIDADE MINIMA 60 KG</t>
  </si>
  <si>
    <t>SUPORTE PARA PERFILADO EM CHAPA DE AÇO (COMPRIMENTO: 100,00 MM)</t>
  </si>
  <si>
    <t>SUPORTE PARA PROJETOR</t>
  </si>
  <si>
    <t>SUPRESSOR DE SURTO (DPS)</t>
  </si>
  <si>
    <t>TABICA PARA FORRO DE GESSO</t>
  </si>
  <si>
    <t>TABUA MADEIRA 2,5 X 20,0CM</t>
  </si>
  <si>
    <t>TABUA MADEIRA 2,5 X 30,0CM</t>
  </si>
  <si>
    <t>TAMPA DE ACABAMENTO PARA PAINEL (CÓDIGO DP-1B)</t>
  </si>
  <si>
    <t>TAMPA QUADRADA FOFO SIMPLES C/ BASE 300 X 300MM CARGA MAX 1,5T P/ CAIXA INSPEÇÃO, ESGOTO, ÁGUA, ELÉTRICA</t>
  </si>
  <si>
    <t>TAMPÃO COM CORRENTE, EM LATÃO, ENGATE RÁPIDO, PARA INSTALAÇÃO PREDIAL DE COMBATE A INCÊNDIO 1 1/2"</t>
  </si>
  <si>
    <t>TAMPÃO COM CORRENTE, EM LATÃO, ENGATE RÁPIDO, PARA INSTALAÇÃO PREDIAL DE COMBATE A INCÊNDIO 2 1/2"</t>
  </si>
  <si>
    <t>TAMPÃO FOFO SIMPLES COM BASE, CLASSE B125 CARGA MAX 1,5T, 400 X 500 MM, COM INSCRIÇÃO INCÊNDIO</t>
  </si>
  <si>
    <t>TANQUE LOUÇA BRANCA C/ COLUNA - 30L OU EQUIV</t>
  </si>
  <si>
    <t>TANQUE LOUÇA BRANCA SUSPENSO - 20L OU EQUIV</t>
  </si>
  <si>
    <t>TÊ CPVC (AQUATHERM) 90G SOLD 15 mm</t>
  </si>
  <si>
    <t>TÊ DE HIDRANTE GALVANIZADO BSP 4" x 2 1/2"</t>
  </si>
  <si>
    <t>TÊ DE REDUÇÃO 90 º ROSCA GALVANIZADO BSP 1 1/2" x 3/4"</t>
  </si>
  <si>
    <t>TÊ DE REDUÇÃO 90 º ROSCA GALVANIZADO BSP 1" x 3/4"</t>
  </si>
  <si>
    <t>TÊ DE REDUÇÃO 90 º ROSCA GALVANIZADO BSP 3/4" x 1/2"</t>
  </si>
  <si>
    <t>TE DE REDUÇÃO, PVC, SOLDÁVEL, 90 GRAUS, 40 MM X 32 MM, PARA ÁGUA FRIA PREDIAL</t>
  </si>
  <si>
    <t>TÊ DE REDUÇÃO, PVC, SOLDÁVEL, 90º, PARA  ÁGUA FRIA PREDIAL 25 mm x 20 mm</t>
  </si>
  <si>
    <t>TÊ DE REDUÇÃO, PVC, SOLDÁVEL, 90º, PARA ÁGUA FRIA PREDIAL 40 mm x 32 mm</t>
  </si>
  <si>
    <t>TÊ DE REDUÇÃO, PVC, SOLDÁVEL, 90º, PARA ÁGUA FRIA PREDIAL 50 mm x 20 mm</t>
  </si>
  <si>
    <t>TÊ DE REDUÇÃO, PVC, SOLDÁVEL, 90º, PARA ÁGUA FRIA PREDIAL 50 mm x 25 mm</t>
  </si>
  <si>
    <t>TÊ DE REDUÇÃO, PVC, SOLDÁVEL, 90º, PARA ÁGUA FRIA PREDIAL 50 mm x 32 mm</t>
  </si>
  <si>
    <t>TÊ DE REDUÇÃO, PVC, SOLDÁVEL, 90º, PARA ÁGUA FRIA PREDIAL 50 mm x 40 mm</t>
  </si>
  <si>
    <t>TÊ PVC, ROSCÁVEL, 90º, ÁGUA FRIA PREDIAL 1 1/2"</t>
  </si>
  <si>
    <t>TÊ PVC, ROSCÁVEL, 90º, ÁGUA FRIA PREDIAL 1 1/4"</t>
  </si>
  <si>
    <t>TÊ PVC, ROSCÁVEL, 90º, ÁGUA FRIA PREDIAL 1"</t>
  </si>
  <si>
    <t>TÊ PVC, ROSCÁVEL, 90º, ÁGUA FRIA PREDIAL 1/2"</t>
  </si>
  <si>
    <t>TÊ PVC, ROSCÁVEL, 90º, ÁGUA FRIA PREDIAL 2 1/1"</t>
  </si>
  <si>
    <t>TÊ PVC, ROSCÁVEL, 90º, ÁGUA FRIA PREDIAL 2"</t>
  </si>
  <si>
    <t>TÊ PVC, ROSCÁVEL, 90º, ÁGUA FRIA PREDIAL 3"</t>
  </si>
  <si>
    <t>TÊ PVC, ROSCÁVEL, 90º, ÁGUA FRIA PREDIAL 3/4"</t>
  </si>
  <si>
    <t>TÊ PVC, ROSCÁVEL, 90º, ÁGUA FRIA PREDIAL 4"</t>
  </si>
  <si>
    <t>TÊ PVC, SOLDÁVEL, COM BUCHA DE LATÃO NA BOLSA CENTRAL, 90º P/ ÁGUA FRIA PREDIAL 20 mm x 1/2 "</t>
  </si>
  <si>
    <t>TÊ PVC, SOLDÁVEL, COM BUCHA DE LATÃO NA BOLSA CENTRAL, 90º P/ ÁGUA FRIA PREDIAL 25 mm x 1/2mm</t>
  </si>
  <si>
    <t>TÊ PVC, SOLDÁVEL, COM BUCHA DE LATÃO NA BOLSA CENTRAL, 90º P/ ÁGUA FRIA PREDIAL 25 mm x 3/4 "</t>
  </si>
  <si>
    <t>TÊ SOLDÁVEL, PVC, 90º, P/ ÁGUA FRIAL PREDIAL 20 mm</t>
  </si>
  <si>
    <t>TÊ SOLDÁVEL, PVC, 90º, P/ ÁGUA FRIAL PREDIAL 25 mm</t>
  </si>
  <si>
    <t>TÊ SOLDÁVEL, PVC, 90º, P/ ÁGUA FRIAL PREDIAL 32 mm</t>
  </si>
  <si>
    <t>TÊ SOLDÁVEL, PVC, 90º, P/ ÁGUA FRIAL PREDIAL 40 mm</t>
  </si>
  <si>
    <t>TÊ SOLDÁVEL, PVC, 90º, P/ ÁGUA FRIAL PREDIAL 50 mm</t>
  </si>
  <si>
    <t>TÊ SOLDÁVEL, PVC, 90º, P/ ÁGUA FRIAL PREDIAL 60 mm</t>
  </si>
  <si>
    <t>TÊ SOLDÁVEL, PVC, 90º, P/ ÁGUA FRIAL PREDIAL 75 mm</t>
  </si>
  <si>
    <t>TÊ SOLDÁVEL, PVC, 90º, P/ ÁGUA FRIAL PREDIAL 85 mm</t>
  </si>
  <si>
    <t>TELA ARAME GALV FIO 12 (2,77MM) MALHA 2" QUADRADA OU LOSANGO H = 2M</t>
  </si>
  <si>
    <t>TELA DE ARAME GALV QUADRANGULAR / LOSANGULAR, FIO 4,19 mm (8 BWG), MALHA 5 X 5</t>
  </si>
  <si>
    <t>TELHA DE FIBRA VEGETAL COM BETUME - MODELO: TRADICIONAL</t>
  </si>
  <si>
    <t>TELHA DE FIBROCIMENTO ONDULADA E = 8 mm, DE 1,83 X 1,10 M (SEM AMIANTO)</t>
  </si>
  <si>
    <t>TELHA EM ALUMÍNIO, TRAPEZOIDAL, DUPLA, TERMOACÚSTICA, ESP= 0,6 MM, TIPO SANDUÍCHE, ISOLAMENTO ESPUMA RÍGIDA POLIURET. 30 MM PINTADA</t>
  </si>
  <si>
    <t>TELHA ESTRUTURAL FIBROCIMENTO CANALETE 49 OU KALHETA DELTA C = 7,20M</t>
  </si>
  <si>
    <t>TELHA ESTRUTURAL FIBROCIMENTO CANALETE 90 OU KALHETAO C = 7,40M</t>
  </si>
  <si>
    <t>TELHA FIBROCIMENTO ONDULADA 6MM 2,44 X 1,10M</t>
  </si>
  <si>
    <t>TERMINAL 1.5MM TIPO GARFO</t>
  </si>
  <si>
    <t>TERMINAL 1.5MM TIPO PINO</t>
  </si>
  <si>
    <t>TERMINAL 10MM TIPO OLHAL</t>
  </si>
  <si>
    <t>TERMINAL 10MM TIPO PINO</t>
  </si>
  <si>
    <t>TERMINAL 16MM TIPO OLHAL</t>
  </si>
  <si>
    <t>TERMINAL 16MM TIPO PINO</t>
  </si>
  <si>
    <t>TERMINAL 2.5MM TIPO GARFO</t>
  </si>
  <si>
    <t>TERMINAL 2.5MM TIPO PINO</t>
  </si>
  <si>
    <t>TERMINAL 25MM TIPO OLHAL</t>
  </si>
  <si>
    <t>TERMINAL 35MM TIPO OLHAL</t>
  </si>
  <si>
    <t>TERMINAL 4MM TIPO GARFO</t>
  </si>
  <si>
    <t>TERMINAL 6MM TIPO PINO</t>
  </si>
  <si>
    <t>TERMINAL AÉREO H= 25 CM</t>
  </si>
  <si>
    <t>TERMINAL DE COMPRESSÃO DE COBRE ESTANHADO PARA CABO DE 35MM²</t>
  </si>
  <si>
    <t>TERMINAL METÁLICO A PRESSÃO PARA 1 CABO DE 185 mm², COM 1 FURO DE FIXAÇÃO</t>
  </si>
  <si>
    <t>TERMINAL METÁLICO A PRESSÃO PARA 1 CABO DE 240 mm², COM 1 FURO DE FIXAÇÃO</t>
  </si>
  <si>
    <t>TESTE HIDROSTÁTICO DE EXTINTOR DE INCÊNDIO ( ABC 6KG)</t>
  </si>
  <si>
    <t>TESTE HIDROSTÁTICO DE EXTINTOR DE INCÊNDIO (AP 10 L)</t>
  </si>
  <si>
    <t>TESTE HIDROSTÁTICO DE EXTINTOR DE INCÊNDIO (CO2 6KG)</t>
  </si>
  <si>
    <t>TEXTURA PARA PAREDE (GRAFIATO)</t>
  </si>
  <si>
    <t>TIJOLO CERÂMICO MACICO *5 X 10 X 20* CM</t>
  </si>
  <si>
    <t>TIJOLO CERÂMICO MACICO APARENTE *6 X 12 X 24* CM</t>
  </si>
  <si>
    <t>TIJOLO CERÂMICO MACICO APARENTE 2 FUROS, *6,5 X 10 X 20* CM</t>
  </si>
  <si>
    <t>TIJOLO MACIÇO CERÂMICO 5 X 10 X 20</t>
  </si>
  <si>
    <t>TINTA A BASE DE RESINA ACRÍLICA EMULSIONADA EM ÁGUA, PARA SINALIZAÇÃO HORIZONTAL</t>
  </si>
  <si>
    <t>TINTA ASFÁLTICA IMPERMEABILIZANTE DILUÍDA EM SOLVENTE, PARA MATERIAIS CIMENTÍCIOS, METAL E MADEIRA</t>
  </si>
  <si>
    <t>TINTA EPOXI</t>
  </si>
  <si>
    <t>TINTA ESMALTE FOSCO PARA SUPERFÍCIE METÁLICA</t>
  </si>
  <si>
    <t>TINTA ESMALTE SINTÉTICO ACETINADO</t>
  </si>
  <si>
    <t>TINTA ESMALTE SINTÉTICO GRAFITE COM PROTEÇÃO PARA METAIS FERROSOS</t>
  </si>
  <si>
    <t>TINTA ESMALTE SINTÉTICO PREMIUM FOSCO</t>
  </si>
  <si>
    <t>TINTA ESMALTE SINTÉTICO PREMIUM ACETINADO</t>
  </si>
  <si>
    <t>TINTA LATEX ACRÍLICA ECONÔMICA, COR BRANCA</t>
  </si>
  <si>
    <t>TINTA LATEX PVA STANDARD, COR BRANCA</t>
  </si>
  <si>
    <t>TINTA/REVESTIMENTO A BASE DE RESINA EPOXI COM ALCATRÃO, BICOMPONENTE</t>
  </si>
  <si>
    <t>TOMADA BLINDADA (INDUSTRIAL) 2P+T 32A 220V SOBREPOR N-3206 - STECK OU SIMILAR</t>
  </si>
  <si>
    <t>TOMADA DE EMBUTIR 2 PÓLOS+TERRA (CORRENTE ELÉTRICA: 20 A / TENSÃO: 250,00 V)</t>
  </si>
  <si>
    <t>TOMADA DE EMBUTIR UNIVERSAL 2 PÓLOS REDONDA (CORRENTE ELÉTRICA: 10 A / TENSÃO: 250,00 V)</t>
  </si>
  <si>
    <t>TOMADA PARA ANTENA DE TV, CABO COAXIAL DE 9 mm, CONJUNTO MONTADO PARA</t>
  </si>
  <si>
    <t>TOMADA RJ45, 8 FIOS, CAT 5E (APENAS MODULO)</t>
  </si>
  <si>
    <t>TOMADA RJ45, 8 FIOS, CAT 5E, CONJUNTO MONTADO PARA EMBUTIR 4" X 2" (PLACA + SUPORTE + MODULO)</t>
  </si>
  <si>
    <t>TOMADA SOBREPOR 2P + T 10A/250V</t>
  </si>
  <si>
    <t>TOMADA SOBREPOR 2P + T 20A/250V</t>
  </si>
  <si>
    <t>TORNEIRA BOIA PARA CAIXA D`ÁGUA BALÃO METÁLICO 3/4"</t>
  </si>
  <si>
    <t>TORNEIRA BOIA PARA CAIXA D`ÁGUA BALÃO PLÁSTICO 3/4"</t>
  </si>
  <si>
    <t>TORNEIRA CROMADA 1/2" OU 3/4" CURTA REF 1140 P/ TANQUE - PADRÃO POPULAR</t>
  </si>
  <si>
    <t>TORNEIRA CROMADA COM BICO PARA JARDIM/TANQUE 1/2" ou 3/4"</t>
  </si>
  <si>
    <t>TORNEIRA CROMADA DE PAREDE LONGA PARA LAVATÓRIO</t>
  </si>
  <si>
    <t>TORNEIRA CROMADA TUBO MÓVEL P/ BANCADA 1/2" OU 3/4" REF 1167 P/ PIA COZ - PADRÃO ALTO</t>
  </si>
  <si>
    <t>TORNEIRA DE MESA CROMADA COM ALAVANCA, COM ACIONAMENTO HIDROMECÂNICO COM AREJADOR EMBUTIDO ANTI-VANDALISMO, LINHA DOCOL PRESSMATIC BENEFIT OU EQUIVALENTE SUPERIOR, COM RABICHO</t>
  </si>
  <si>
    <t>TORNEIRA PARA BANHEIROS MESA COM SENSOR DE PRESENÇA, DOCOL ELETRIC ZENIT 1/2" CHROME - REF 00464806, BIVOLT, OU EQUIVALENTE/SUPERIOR, COM RABICHO</t>
  </si>
  <si>
    <t>TRILHO EM ALUMÍNIO "U", COM ABAULADO PARA ROLDANA DE PORTA DE CORRER, *40 X 40* MM</t>
  </si>
  <si>
    <t>TRILHO QUADRADO ALUMÍNIO 1/4'' P/ RODÍZIOS</t>
  </si>
  <si>
    <t>TRINCO P/ PORTA DE VIDRO TEMPERADO 10MM</t>
  </si>
  <si>
    <t>TUBO AÇO PRETO SEM COSTURA 2", E= *3,91* mm, SCHEDULE 40, *5,43* KG/M</t>
  </si>
  <si>
    <t>TUBO COLETOR DE ESGOTO PVC, JEI, DN 200 mm</t>
  </si>
  <si>
    <t>TUBO CPVC, SOLDÁVEL, 28mm, ÁGUA QUENTE PREDIAL</t>
  </si>
  <si>
    <t>TUBO CPVC, SOLDÁVEL, 42 mm, ÁGUA QUENTE PREDIAL</t>
  </si>
  <si>
    <t>TUBO CPVC, SOLDÁVEL, 542 mm, ÁGUA QUENTE PREDIAL</t>
  </si>
  <si>
    <t>TUBO CPVC, SOLDÁVEL, 73 mm, ÁGUA QUENTE PREDIAL</t>
  </si>
  <si>
    <t>TUBO CPVC, SOLDÁVEL, ÁGUA QUENTE PREDIAL 15 mm</t>
  </si>
  <si>
    <t>TUBO CPVC, SOLDÁVEL, ÁGUA QUENTE PREDIAL 22 mm</t>
  </si>
  <si>
    <t>TUBO DE AÇO GALV C/ COSTURA CLASSE LEVE 100 mm</t>
  </si>
  <si>
    <t>TUBO DE AÇO GALV C/ COSTURA CLASSE LEVE 15 mm</t>
  </si>
  <si>
    <t>TUBO DE AÇO GALV C/ COSTURA CLASSE LEVE 20 mm</t>
  </si>
  <si>
    <t>TUBO DE AÇO GALV C/ COSTURA CLASSE LEVE 25 mm</t>
  </si>
  <si>
    <t>TUBO DE AÇO GALV C/ COSTURA CLASSE LEVE 32 mm</t>
  </si>
  <si>
    <t>TUBO DE AÇO GALV C/ COSTURA CLASSE LEVE 40 mm</t>
  </si>
  <si>
    <t>TUBO DE AÇO GALV C/ COSTURA CLASSE LEVE 50 mm</t>
  </si>
  <si>
    <t>TUBO DE AÇO GALV C/ COSTURA CLASSE LEVE 65 mm</t>
  </si>
  <si>
    <t>TUBO DE AÇO GALV C/ COSTURA CLASSE LEVE 80 mm</t>
  </si>
  <si>
    <t>TUBO DE AÇO GALV C/ COSTURA CLASSE MÉDIA 1 1/2"</t>
  </si>
  <si>
    <t>TUBO DE AÇO GALV C/ COSTURA CLASSE MÉDIA 1 1/4"</t>
  </si>
  <si>
    <t>TUBO DE AÇO GALV C/ COSTURA CLASSE MÉDIA 1/2"</t>
  </si>
  <si>
    <t>TUBO DE AÇO GALV C/ COSTURA CLASSE MÉDIA 2 1/2"</t>
  </si>
  <si>
    <t>TUBO DE AÇO GALV C/ COSTURA CLASSE MÉDIA 2"</t>
  </si>
  <si>
    <t>TUBO DE AÇO GALV C/ COSTURA CLASSE MÉDIA 3"</t>
  </si>
  <si>
    <t>TUBO DE AÇO GALV C/ COSTURA CLASSE MÉDIA 3/4"</t>
  </si>
  <si>
    <t>TUBO DE AÇO GALV C/ COSTURA CLASSE MÉDIA 4"</t>
  </si>
  <si>
    <t>TUBO DE AÇO GALV C/ COSTURA CLASSE MÉDIA 5"</t>
  </si>
  <si>
    <t>TUBO DE AÇO PRETO SCH 40 SEM COSTURA GALVANIZADO 1 1/2"</t>
  </si>
  <si>
    <t>TUBO DE AÇO PRETO SCH 40 SEM COSTURA GALVANIZADO 1 1/4"</t>
  </si>
  <si>
    <t>TUBO DE AÇO PRETO SCH 40 SEM COSTURA GALVANIZADO 2"</t>
  </si>
  <si>
    <t>TUBO DE AÇO PRETO SCH 40 SEM COSTURA GALVANIZADO 3"</t>
  </si>
  <si>
    <t>TUBO DE COBRE 7/8"</t>
  </si>
  <si>
    <t>TUBO DE COBRE CLASSE "A", DN = 1 " (28 mm), PARA INSTALAÇÕES DE MEDIA PRESSÃO</t>
  </si>
  <si>
    <t>TUBO DE COBRE CLASSE "A", DN = 1 1/2 " (42 mm), PARA INSTALAÇÕES DE MEDIA PRESSÃO</t>
  </si>
  <si>
    <t>TUBO DE COBRE CLASSE "A", DN = 1 1/4 " (35 mm), PARA INSTALAÇÕES DE MEDIA PRESSÃO</t>
  </si>
  <si>
    <t>TUBO DE COBRE CLASSE "A", DN = 1/2 " (15 mm), PARA INSTALAÇÕES DE MEDIA PRESSÃO</t>
  </si>
  <si>
    <t>TUBO DE COBRE CLASSE "A", DN = 3/4 " (22 mm), PARA INSTALAÇÕES DE MEDIA PRESSÃO</t>
  </si>
  <si>
    <t>TUBO DE COBRE FLEXÍVEL 1"</t>
  </si>
  <si>
    <t>TUBO DE COBRE FLEXÍVEL Ø 3/4"</t>
  </si>
  <si>
    <t>Tubo de cobre flexível Ø 5/8"</t>
  </si>
  <si>
    <t>TUBO DE COBRE FLEXÍVEL, D = 1/2 ", E = 0,79 MM, PARA AR-CONDICIONADO/ INSTALAÇÕES GÁS RESIDENCIAIS E COMERCIAIS</t>
  </si>
  <si>
    <t>TUBO DE COBRE FLEXÍVEL, D = 1/4 ", E = 0,79 MM, PARA AR-CONDICIONADO/ INSTALAÇÕES GÁS RESIDENCIAIS E COMERCIAIS</t>
  </si>
  <si>
    <t>TUBO DE COBRE FLEXÍVEL, D = 3/8 ", E = 0,79 MM, PARA AR-CONDICIONADO/ INSTALAÇÕES GÁS RESIDENCIAIS E COMERCIAIS</t>
  </si>
  <si>
    <t>TUBO DE DESCARGA PVC, PARA LIGAÇÃO CAIXA DE DESCARGA - EMBUTIR 40 mm x 150 cm</t>
  </si>
  <si>
    <t>TUBO INDUSTRIAL EM AÇO QUADRADO (METALON) E=3,17MM, 25X25MM (1/8"), (2,127KG/M)(4,476KG/M)</t>
  </si>
  <si>
    <t>TUBO INDUSTRIAL EM AÇO QUADRADO (METALON) E=2,00MM, 50X50MM (4,476KG/M)</t>
  </si>
  <si>
    <t>TUBO INDUSTRIAL EM AÇO RETANGULAR (METALON) E=3,17MM, 100X50 MM (6,825KG/M)</t>
  </si>
  <si>
    <t>TUBO INDUSTRIAL, EM AÇO, QUADRADO, DIM 25 X 25 MM, E=3,17MM(1/8"), 2,127KG/M</t>
  </si>
  <si>
    <t>TUBO PVC ROSCÁVEL, ÁGUA FRIA PREDIAL 1 1/4"</t>
  </si>
  <si>
    <t>TUBO PVC ROSCÁVEL, ÁGUA FRIA PREDIAL 1 1/2"</t>
  </si>
  <si>
    <t>TUBO PVC ROSCÁVEL, ÁGUA FRIA PREDIAL 2"</t>
  </si>
  <si>
    <t>TUBO PVC SERIE NORMAL - ESGOTO PREDIAL 100 mm</t>
  </si>
  <si>
    <t>TUBO PVC SERIE NORMAL - ESGOTO PREDIAL 150 mm</t>
  </si>
  <si>
    <t>TUBO PVC SERIE NORMAL - ESGOTO PREDIAL 40 mm</t>
  </si>
  <si>
    <t>TUBO PVC SERIE NORMAL - ESGOTO PREDIAL 50 mm</t>
  </si>
  <si>
    <t>TUBO PVC SERIE NORMAL - ESGOTO PREDIAL 75 mm</t>
  </si>
  <si>
    <t>TUBO PVC SOLDÁVEL ÁGUA FRIA 60 mm</t>
  </si>
  <si>
    <t>TUBO PVC SOLDÁVEL ÁGUA FRIA 85 mm</t>
  </si>
  <si>
    <t>UNIÃO COM FLANGE PPR, DN 40 mm, PARA ÁGUA QUENTE PREDIAL</t>
  </si>
  <si>
    <t>UNIÃO DE COBRE 1.1/2"</t>
  </si>
  <si>
    <t>UNIÃO DE COBRE 1/2"</t>
  </si>
  <si>
    <t>UNIÃO DE COBRE 2.1/2"</t>
  </si>
  <si>
    <t>UNIÃO DE COBRE 3"</t>
  </si>
  <si>
    <t>UNIÃO DE COBRE 3/4"</t>
  </si>
  <si>
    <t>UNIÃO DE COBRE 4"</t>
  </si>
  <si>
    <t>UNIÃO DE COBRE 5/8"</t>
  </si>
  <si>
    <t>UNIÃO DE COBRE 7/8"</t>
  </si>
  <si>
    <t>UNIÃO DE FERRO GALV. C/ASSENTO CÔNICO CLASSE 10 ROSCA BSP Ø 2 1/2"</t>
  </si>
  <si>
    <t>UNIÃO PVC SOLDÁVEL PARA ÁGUA FRIA PREDIAL 75 mm</t>
  </si>
  <si>
    <t>UNIÃO PVC SOLDÁVEL PARA ÁGUA FRIA  PREDIAL 60 mm</t>
  </si>
  <si>
    <t>UNIÃO PVC SOLDÁVEL PARA ÁGUA FRIA PREDIAL 110 mm</t>
  </si>
  <si>
    <t>UNIÃO PVC SOLDÁVEL PARA ÁGUA FRIA PREDIAL 20 mm</t>
  </si>
  <si>
    <t>UNIÃO PVC SOLDÁVEL PARA ÁGUA FRIA PREDIAL 25 mm</t>
  </si>
  <si>
    <t>UNIÃO PVC SOLDÁVEL PARA ÁGUA FRIA PREDIAL 32 mm</t>
  </si>
  <si>
    <t>UNIÃO PVC SOLDÁVEL PARA ÁGUA FRIA PREDIAL 40 mm</t>
  </si>
  <si>
    <t>UNIÃO PVC SOLDÁVEL PARA ÁGUA FRIA PREDIAL 50 mm</t>
  </si>
  <si>
    <t>UNIÃO PVC SOLDÁVEL PARA ÁGUA FRIA PREDIAL 85 mm</t>
  </si>
  <si>
    <t>UNIÃO PVC, ROSCÁVEL, ÁGUA FRIA PREDIAL 1 1/2"</t>
  </si>
  <si>
    <t>UNIÃO PVC, ROSCÁVEL, ÁGUA FRIA PREDIAL 1 1/4"</t>
  </si>
  <si>
    <t>UNIÃO PVC, ROSCÁVEL, ÁGUA FRIA PREDIAL 1"</t>
  </si>
  <si>
    <t>UNIÃO PVC, ROSCÁVEL, ÁGUA FRIA PREDIAL 1/2"</t>
  </si>
  <si>
    <t>UNIÃO PVC, ROSCÁVEL, ÁGUA FRIA PREDIAL 2 1/2"</t>
  </si>
  <si>
    <t>UNIÃO PVC, ROSCÁVEL, ÁGUA FRIA PREDIAL 2"</t>
  </si>
  <si>
    <t>UNIÃO PVC, ROSCÁVEL, ÁGUA FRIA PREDIAL 3"</t>
  </si>
  <si>
    <t>UNIÃO PVC, ROSCÁVEL, ÁGUA FRIA PREDIAL 3/4"</t>
  </si>
  <si>
    <t>UNIÃO PVC, ROSCÁVEL, ÁGUA FRIA PREDIAL 4"</t>
  </si>
  <si>
    <t>VÁLVULA ALTERNADORA DE PRESSÃO BLUKIT  PARA CAIXA D'ÁGUA</t>
  </si>
  <si>
    <t>VÁLVULA DE DESCARGA DE PVC S/REG. 1 1/2"</t>
  </si>
  <si>
    <t>VÁLVULA DE DESCARGA EM METAL CROMADO PARA MICTÓRIO COM ACIONAMENTO POR PRESSÃO E FECHAMENTO AUTOMÁTICO</t>
  </si>
  <si>
    <t>VÁLVULA DE DESCARGA HYDRA DUO PRO 1 1/2" DECA 2545.C.114.PRO OU EQUIVALENTE/SUPERIOR, PARA ALTA PRESSÃO</t>
  </si>
  <si>
    <t>VÁLVULA DE DESCARGA METÁLICA COM REGISTRO INTERNO (DIÂMETRO DA SEÇÃO: 1 1/2 ")</t>
  </si>
  <si>
    <t>VÁLVULA DE DESCARGA METÁLICA, BASE 1 1/2" E ACABAMENTO METÁLICO CROMADO</t>
  </si>
  <si>
    <t>VÁLVULA DE DESCARGA METÁLICA, BASE 1 1/4" E ACABAMENTO METÁLICO CROMADO</t>
  </si>
  <si>
    <t>VÁLVULA DE ESCOAMENTO METÁLICA PARA LAVATÓRIO / BIDÊ (DIÂMETRO DE ENTRADA: 1 " / TIPO DE ACABAMENTO: CROMADO)</t>
  </si>
  <si>
    <t>VÁLVULA DE ESCOAMENTO METÁLICA PARA PIA DE COZINHA (AMERICANA) (DIÂMETRO DE ENTRADA: 3 1/2 " / TIPO DE ACABAMENTO: CROMADO)</t>
  </si>
  <si>
    <t>VÁLVULA DE GAVETA DE FERRO FUNDIDO C/ FLANGE E HASTE ASCEND. EXTERNA PRESSÃO DE SERVIÇO DE 200 LBS/POL Ø 80MM</t>
  </si>
  <si>
    <t>VÁLVULA DE RETENÇÃO DE BRONZE, PÉ COM CRIVO, EXTREMIDADE COM ROSCA 3"</t>
  </si>
  <si>
    <t>VÁLVULA DE RETENÇÃO HORIZONTAL, DE BRONZE (PN-25), 2 1/2", 400 PSI, TAMPA DE PORCA DE UNIÃO, EXTREMIDADES COM ROSCA</t>
  </si>
  <si>
    <t>VÁLVULA DE RETENÇÃO HORIZONTAL, DE BRONZE, 400 PSI, TAMPA DE PORCA DE UNIÃO, EXTREMIDADES COM ROSCA 1 1/2"</t>
  </si>
  <si>
    <t>VÁLVULA DE RETENÇÃO HORIZONTAL, DE BRONZE, 400 PSI, TAMPA DE PORCA DE UNIÃO, EXTREMIDADES COM ROSCA 1 1/4"</t>
  </si>
  <si>
    <t>VÁLVULA DE RETENÇÃO HORIZONTAL, DE BRONZE, 400 PSI, TAMPA DE PORCA DE UNIÃO, EXTREMIDADES COM ROSCA 1"</t>
  </si>
  <si>
    <t>VÁLVULA DE RETENÇÃO HORIZONTAL, DE BRONZE, 400 PSI, TAMPA DE PORCA DE UNIÃO, EXTREMIDADES COM ROSCA 1/2"</t>
  </si>
  <si>
    <t>VÁLVULA DE RETENÇÃO HORIZONTAL, DE BRONZE, 400 PSI, TAMPA DE PORCA DE UNIÃO, EXTREMIDADES COM ROSCA 2 1/2"</t>
  </si>
  <si>
    <t>VÁLVULA DE RETENÇÃO HORIZONTAL, DE BRONZE, 400 PSI, TAMPA DE PORCA DE UNIÃO, EXTREMIDADES COM ROSCA 2"</t>
  </si>
  <si>
    <t>VÁLVULA DE RETENÇÃO HORIZONTAL, DE BRONZE, 400 PSI, TAMPA DE PORCA DE UNIÃO, EXTREMIDADES COM ROSCA 3"</t>
  </si>
  <si>
    <t>VÁLVULA DE RETENÇÃO HORIZONTAL, DE BRONZE, 400 PSI, TAMPA DE PORCA DE UNIÃO, EXTREMIDADES COM ROSCA 3/4"</t>
  </si>
  <si>
    <t>VÁLVULA DE RETENÇÃO HORIZONTAL, DE BRONZE, 400 PSI, TAMPA DE PORCA DE UNIÃO, EXTREMIDADES COM ROSCA 4"</t>
  </si>
  <si>
    <t>VÁLVULA DE RETENÇÃO PVC (ROSCÁVEL) 1 1/2"</t>
  </si>
  <si>
    <t>VÁLVULA DE RETENÇÃO PVC (ROSCÁVEL) 1 1/4"</t>
  </si>
  <si>
    <t>VÁLVULA DE RETENÇÃO PVC (ROSCÁVEL) 1"</t>
  </si>
  <si>
    <t>VÁLVULA DE RETENÇÃO PVC (ROSCÁVEL) 2"</t>
  </si>
  <si>
    <t>VÁLVULA DE RETENÇÃO PVC (ROSCÁVEL) 3/4"</t>
  </si>
  <si>
    <t>VÁLVULA EM METAL CROMADO PARA TANQUE SEM LADRÃO 1 1/2"</t>
  </si>
  <si>
    <t>VÁLVULA P/ MICTÓRIO HORIZONTAL COM FECHAMENTO AUTOMÁTICO, MODELO DECA 2572C OU EQUIVALENTE SUPERIOR</t>
  </si>
  <si>
    <t>VÁLVULA REDUTORA DE PRESSÃO AUTOMÁTICA (2") BRONZE TM 23 ISSO 9001</t>
  </si>
  <si>
    <t>VARETA DE SOLDA PRATA</t>
  </si>
  <si>
    <t>VASO SANITÁRIO SIFONADO LOUÇA BRANCA CONVENCIONAL, 6 LITROS, LINHA NUOVA DECA OU EQUIVALENTE</t>
  </si>
  <si>
    <t>VERGALHÃO (TIRANTE) COM ROSCA TOTAL Ø 3/8"X1000MM (MARVITEC REF. 1431 OU SIMILAR)</t>
  </si>
  <si>
    <t>VERGALHÃO DE AÇO COM ROSCA NC NAS EXTREMIDADES (DIÂMETRO DA SEÇÃO: 1/4 ")</t>
  </si>
  <si>
    <t>VERMICULITA EXPANDIDA</t>
  </si>
  <si>
    <t>VERNIZ POLIURETANO BRILHANTE</t>
  </si>
  <si>
    <t>VIDRO ARAMADO 6MM</t>
  </si>
  <si>
    <t>VIDRO COMUM 4MM ESPESSURA DE 8 MM</t>
  </si>
  <si>
    <t>VIDRO COMUM 6MM</t>
  </si>
  <si>
    <t>VIDRO LISO FUME E = 6mm</t>
  </si>
  <si>
    <t>VIDRO LISO INCOLOR  = 10 mm</t>
  </si>
  <si>
    <t>VIDRO TEMPERADO 10MM</t>
  </si>
  <si>
    <t>VIDRO TEMPERADO 6MM</t>
  </si>
  <si>
    <t>ZARCÃO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</si>
</sst>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R$&quot;\ #,##0.00;\-&quot;R$&quot;\ #,##0.00"/>
    <numFmt numFmtId="164" formatCode="_-&quot;R$&quot;* #,##0.00_-;\-&quot;R$&quot;* #,##0.00_-;_-&quot;R$&quot;* &quot;-&quot;??_-;_-@_-"/>
    <numFmt numFmtId="165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1"/>
      <name val="Calibri"/>
      <family val="2"/>
    </font>
    <font>
      <b/>
      <sz val="1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164" fontId="5" fillId="0" borderId="9" xfId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9" fontId="4" fillId="0" borderId="14" xfId="0" applyNumberFormat="1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right" vertical="center" wrapText="1"/>
    </xf>
    <xf numFmtId="164" fontId="4" fillId="0" borderId="9" xfId="0" applyNumberFormat="1" applyFont="1" applyBorder="1" applyAlignment="1">
      <alignment horizontal="justify" vertical="center" wrapText="1"/>
    </xf>
    <xf numFmtId="165" fontId="5" fillId="0" borderId="9" xfId="0" applyNumberFormat="1" applyFont="1" applyBorder="1" applyAlignment="1">
      <alignment horizontal="right" vertical="center" wrapText="1"/>
    </xf>
    <xf numFmtId="165" fontId="4" fillId="0" borderId="9" xfId="1" applyNumberFormat="1" applyFont="1" applyBorder="1" applyAlignment="1">
      <alignment horizontal="right" vertical="center" wrapText="1"/>
    </xf>
    <xf numFmtId="165" fontId="5" fillId="0" borderId="8" xfId="0" applyNumberFormat="1" applyFont="1" applyBorder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0" fontId="5" fillId="0" borderId="9" xfId="0" applyNumberFormat="1" applyFont="1" applyBorder="1" applyAlignment="1">
      <alignment horizontal="center" vertical="center" wrapText="1"/>
    </xf>
    <xf numFmtId="165" fontId="5" fillId="0" borderId="12" xfId="0" applyNumberFormat="1" applyFont="1" applyBorder="1" applyAlignment="1">
      <alignment horizontal="right" vertical="center" wrapText="1"/>
    </xf>
    <xf numFmtId="165" fontId="4" fillId="0" borderId="12" xfId="1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0" fontId="5" fillId="0" borderId="10" xfId="0" applyNumberFormat="1" applyFont="1" applyBorder="1" applyAlignment="1">
      <alignment horizontal="center" vertical="center" wrapText="1"/>
    </xf>
    <xf numFmtId="10" fontId="4" fillId="0" borderId="12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0" fontId="4" fillId="0" borderId="8" xfId="0" applyNumberFormat="1" applyFont="1" applyBorder="1" applyAlignment="1">
      <alignment horizontal="center" vertical="center" wrapText="1"/>
    </xf>
    <xf numFmtId="10" fontId="4" fillId="0" borderId="9" xfId="0" applyNumberFormat="1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horizontal="right" vertical="center" wrapText="1"/>
    </xf>
    <xf numFmtId="10" fontId="4" fillId="0" borderId="9" xfId="1" applyNumberFormat="1" applyFont="1" applyBorder="1" applyAlignment="1">
      <alignment horizontal="center" vertical="center" wrapText="1"/>
    </xf>
    <xf numFmtId="10" fontId="5" fillId="0" borderId="12" xfId="0" applyNumberFormat="1" applyFont="1" applyBorder="1" applyAlignment="1">
      <alignment horizontal="center" vertical="center" wrapText="1"/>
    </xf>
    <xf numFmtId="7" fontId="5" fillId="0" borderId="12" xfId="0" applyNumberFormat="1" applyFont="1" applyBorder="1" applyAlignment="1">
      <alignment horizontal="right" vertical="center" wrapText="1"/>
    </xf>
    <xf numFmtId="7" fontId="4" fillId="0" borderId="12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0" fontId="0" fillId="0" borderId="0" xfId="0" applyNumberFormat="1" applyAlignment="1">
      <alignment vertical="center"/>
    </xf>
    <xf numFmtId="0" fontId="8" fillId="0" borderId="12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7" fontId="0" fillId="0" borderId="0" xfId="0" applyNumberFormat="1" applyAlignment="1">
      <alignment vertical="center"/>
    </xf>
    <xf numFmtId="165" fontId="5" fillId="0" borderId="10" xfId="1" applyNumberFormat="1" applyFont="1" applyBorder="1" applyAlignment="1">
      <alignment horizontal="right" vertical="center" wrapText="1"/>
    </xf>
    <xf numFmtId="165" fontId="4" fillId="0" borderId="8" xfId="0" applyNumberFormat="1" applyFont="1" applyBorder="1" applyAlignment="1">
      <alignment horizontal="right" vertical="center" wrapText="1"/>
    </xf>
    <xf numFmtId="165" fontId="4" fillId="0" borderId="12" xfId="0" applyNumberFormat="1" applyFont="1" applyBorder="1" applyAlignment="1">
      <alignment vertical="center" wrapText="1"/>
    </xf>
    <xf numFmtId="10" fontId="4" fillId="0" borderId="2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165" fontId="5" fillId="0" borderId="11" xfId="0" applyNumberFormat="1" applyFont="1" applyBorder="1" applyAlignment="1">
      <alignment vertical="center" wrapText="1"/>
    </xf>
    <xf numFmtId="165" fontId="5" fillId="0" borderId="11" xfId="0" applyNumberFormat="1" applyFont="1" applyBorder="1" applyAlignment="1">
      <alignment horizontal="right" vertical="center" wrapText="1"/>
    </xf>
    <xf numFmtId="165" fontId="5" fillId="0" borderId="9" xfId="0" applyNumberFormat="1" applyFont="1" applyBorder="1" applyAlignment="1">
      <alignment vertical="center" wrapText="1"/>
    </xf>
    <xf numFmtId="165" fontId="5" fillId="0" borderId="11" xfId="0" applyNumberFormat="1" applyFont="1" applyFill="1" applyBorder="1" applyAlignment="1">
      <alignment vertical="center" wrapText="1"/>
    </xf>
    <xf numFmtId="165" fontId="10" fillId="0" borderId="11" xfId="0" applyNumberFormat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65" fontId="0" fillId="0" borderId="0" xfId="1" applyNumberFormat="1" applyFont="1" applyAlignment="1">
      <alignment horizontal="right" vertical="center"/>
    </xf>
    <xf numFmtId="0" fontId="12" fillId="0" borderId="0" xfId="0" applyFont="1" applyAlignment="1">
      <alignment horizontal="justify" vertical="center" wrapText="1"/>
    </xf>
    <xf numFmtId="0" fontId="7" fillId="0" borderId="9" xfId="0" applyFont="1" applyBorder="1" applyAlignment="1">
      <alignment horizontal="center" vertical="center" wrapText="1"/>
    </xf>
    <xf numFmtId="165" fontId="7" fillId="0" borderId="9" xfId="1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5" fontId="6" fillId="0" borderId="9" xfId="1" applyNumberFormat="1" applyFont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165" fontId="6" fillId="0" borderId="9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6" fillId="0" borderId="10" xfId="0" applyFont="1" applyBorder="1" applyAlignment="1">
      <alignment horizontal="center" vertical="center" wrapText="1"/>
    </xf>
    <xf numFmtId="165" fontId="6" fillId="0" borderId="10" xfId="1" applyNumberFormat="1" applyFont="1" applyBorder="1" applyAlignment="1">
      <alignment horizontal="right" vertical="center" wrapText="1"/>
    </xf>
    <xf numFmtId="165" fontId="8" fillId="0" borderId="12" xfId="1" applyNumberFormat="1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65" fontId="7" fillId="0" borderId="8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0" fontId="6" fillId="0" borderId="18" xfId="0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right" vertical="center" wrapText="1"/>
    </xf>
    <xf numFmtId="10" fontId="0" fillId="0" borderId="0" xfId="2" applyNumberFormat="1" applyFont="1"/>
    <xf numFmtId="165" fontId="0" fillId="0" borderId="0" xfId="0" applyNumberFormat="1" applyAlignment="1">
      <alignment horizontal="right"/>
    </xf>
    <xf numFmtId="0" fontId="7" fillId="0" borderId="9" xfId="0" applyFont="1" applyBorder="1" applyAlignment="1">
      <alignment horizontal="left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5" fontId="5" fillId="0" borderId="12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7" fontId="8" fillId="0" borderId="13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4" fontId="0" fillId="0" borderId="9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139</xdr:row>
      <xdr:rowOff>0</xdr:rowOff>
    </xdr:from>
    <xdr:to>
      <xdr:col>1</xdr:col>
      <xdr:colOff>304800</xdr:colOff>
      <xdr:row>140</xdr:row>
      <xdr:rowOff>114300</xdr:rowOff>
    </xdr:to>
    <xdr:sp macro="" textlink="">
      <xdr:nvSpPr>
        <xdr:cNvPr id="2" name="AutoShape 2" descr="data:image/png;base64,iVBORw0KGgoAAAANSUhEUgAAAbAAAAA2CAMAAAHmCQz/AAAAAXNSR0IArs4c6QAAAARnQU1BAACxjwv8YQUAAABdUExURf///3p6ekdHR6enp9DQ0JiYmMPDw93d3QAAAOzs7ImJiWlpaRERESMjI1dXV7W1tTQ0NDo6OrS0tMfHx5CQkLe3t0BAQM/Pz9jY2NPT0xQUFJWVlSIiIp+fnwAAAI4zYCkAAAAfdFJOU////////////////////////////////////////wDNGXYQAAAACXBIWXMAAA7EAAAOxAGVKw4bAAAK9klEQVRoQ+1b2ZKjuhJkCQIhCIIXghf//3fezKoSSAaMjd1uzp3O6QG0164FnAUUdj9EbXdD57Ks1ccS/5Fyngm5FG7udrJ7ACqiMf+jw4EJgTTLSY1UCM0Kl1X69BzG5gWOFox234ZStIHHzURg9+wTSbOnqV1XhMyGGgzzKZecrFxo3RpZevFzVyJ01HSivtvEDBAX8bvL+jYKmIR/sc2T+JlefxbbKpgBsTuyVYrIPJ9vyOWdf64oRZ/sRatCNxNurF1IBrQ+j5EO1tdwMlZ8DWJNMczFFVYKIuHy9PqpQxaoqk8M9SRgq3RqoD01honFTP0YL4WbFAfq3sDjAPJh7A6WPx2DnkWx3+PHx3qEdLARVgqrhSkES2KIhtZoX6warJ8uxilqxlOWhx7gGeLHqK/GIM7cq2+7XJJ95iqXefYv2Zz0nEXdghloeWytEWcIAgVIV85mh0X/0qkEiWWezWpUmCI/3zHarpJOFWgeHg/U16K/VZXI8HQ0hg7gljk8weE8iXa2wIho/Rw6UOUxOg3A9eCG0gYO2DmHFt2Si8SEgB8ZbA/3g6/RBiFMtng4j2c4s8HSGeUMDgebHVynyrfwgs4WnzqLrxrIHX5z7BewE64eIDCWx4tjQIIQjXG8uTEKuI3rmngUxOxk0Ny5emRr8Zop7RXLM4QXaeRcaUNUsWxbhnhtm+AsY5xyzMyFiYnXpu6zYgm7yl0XMozZAazyriOHR/bqs4a3qFdNoMt8wgTGSj3NXUkw0jVwrzg7yZiXdhEJfIRQOYnPkAJcbsqaklq3WPwSkumZ2eIRzZAvjaNeNU4iQ+OlU/kZY9qr1rY+I+ww5r1HO1yp/VGGD5BeZYGJxT1vAo+UzvytuyWjDFwXzADzrLkAbdA7cjx0wf7iXmmA0EWnLXBReeomnRhZAwuROGzp6MaYJDyvlTyWYzb2IocGwpJuwaXwqcPeR/a3AiLEpHvbR9DFeizigLu2SuBIkmT7y1WQk90WsoWbhuZbebODmLFxGAr5i6E5m/kRVuVJxk5pIf+SvxmWNAKhqMCYMIIEI5mj97qsdt672uPa+ay+dYm9arvrYnJiTaObwIwkyhws1q3qZx9H5U8BmpfYHQBRJ+n3sWWzj/EBxkaagDhuABKvU/IQr3f3vinSm5UxcQvcOfUmjL6POBQ/h/d3MuKy8GBJEK2rdOb9IF5n7APB436uwGzxYbZOMVYUH/bzjwMknhD/66L4DZzw2P93xqasSV1lts/W9fGMnmOet0fC6z5kRl24tpJOZS2Xp71iIXhDx9y9cIUNNNxCROBS0drGOM1YCW9XOzYmZDR0VzNqSrdaMKG+0BqYxVpZulBuB2ajCW5shEky6ZVLPCzq9GCOmTVYUKJNWjqxr/hYZRxD5cbhYxKkowJXeYg4qcMQC6m29uQllytoQ1+oyJKEsZaqCL1SAKyhCWNMNoaWFWGVcQwZUtqRBLERrMnISo5spRSQAmqvdgzlkmSDSnY1MEhA+5EHZYxUzr3OqufiVQyu0H2XNdLdi9Swa4RVxjFEY9JOZStpPsro0QZaVYs/HcQK5uMlkYA841JBadhWUWhRr6ogmCIYRnVUCvUBlWCtW2frc8Eq4xgyJKUZk4B+eLBB2SKlcUQKFqHOjKklKmGUA7WNKtjZSocxYy36nDCW9oCrPGhKGVMdc1ecQuusUMsSDjtn2Xt6H7+REVMkY3J0buD5OjfRPXY5um0wtGW0IUZj56Y63lKXYqATOgW/HCbuleZWMFqI0bESy2SfbmANmLrJSqG7e3nURM1Lo4LAYCjC3xTMfoZQleQAb66INHocdEM7UOrukVAzCU/GGBOIy9g0MwAAuOgf/+ccj0qUCWmldcH6/OsFQClqE7Gu70HbCdcUavkzAgNlNslrAfz1NNkKGm8G3zVZydG0JIKY4pUh5CIS8RjIyPcjLiPYwWzb20kaLrTGVGO7Rw+b+SnSck1x1Yq7JawISDLmhKUFIQfiDgQGssW1cMffzBhupb7Y0MPKGP8VjWHG1LtEVbgTT1xvvrjVt8EXMMh4R0hs+9h14LFrBSuerz6R4ATZ4tLlR2Hg6owpRG2vgfJ4G1XWxPENzvFhCz/B2PZU8hrybEy2NqTjs5bwOxrjqImKMH2mq4e3cYKx9yUrbzoSxriZO0HKA/wKYzIoGZOZhwwiR3Z4n8PvMhbQcIrZWiydxwnGYhM6Bw5aD4uGSp6CyEboc/gVjdGj7vFhvn5HYxt4a3OwhV/R2DdwgrGHKKppxL/PBoJ/DyLEMXl5/0MofsQB/1H8hsK4BHyI6SNbhTMwyiICD4ndQdxMDvWewRNjfV9hJefhPj4ElC8uFrSzuux3EHXRcaFVdstXZEmLYYBASidHMIK0v2xE0bRX3LSOnzY1dm6p6575c04S+4jWpuM3txP60OSgn+COrpnP/qZbgy3KEB+jpue4k+PvePTxWGPfVtgUhM4XMAGxEEp5VUFMRUcmF1HLB0GKuMXI4wvUW04R7xRWccxiU9tBwsAowiq0TCtP9oXOHq0c20TMH1+R1kXi2lNzs/r7CstnEsK4j/AVhS1j+Hm8HSEUs776seEp2CQvje6RiG3s7o/LkmQNKU7DbMVxcePud+f27l06nIndV9hsTGoPHZJ1q0qTnmaF7itskrMzwx0jG/iGwuSdq2ChPxGCfkNJ5IGeEjGmvPOMCEsLARwlksdd6eASacXFy8Fo6wZairmIqGohdptWoA3OoZoXX6lVh9JTs1hborCYJSo5YLHnXXxDYUtI7BfOt4VgbGnw6+lteWyAM5YWZvE+1msi1AosjonlLsWL+5qrDeLgKueF2D2FlUGlCNtoZx8NKqSniKo9heVWha+tIv3u4isKm8doF6qXySMWgkT8cRA5TE6qlF3HzytKnrHPWFoU/HAES4bgDUQsVC9CyF1LTSiiYrimLOHMs3v+AhBGL2QuxG7TCjOglqeyd/KSEJF5GUN7Wr6mhy6WwkhhXhRZlzIP67iP8ZLCpty51mv0mHrnvPeD0y/usFDiTzI3Mcz59RFFZSTq74Of+TCmqXoOiX0A7cleHj6JMO4KlX2nLkgUVt1CSdnluQ4KP/ddMN9GnH4SqygtVpUabiZdq20hWiWOu5UMT29ZPo9cRNHI1z6CQ2L3oD0Rz+/ionHXiGLy3ZRuJfxMHeaBTYgXNw+/35WwPnVccS3xVpW8uLO+jRYox9Eq8Q+ncKcwRDOf+ZzGrSU2R2PKbHSunDSjhLflt0Hk34e4XtskMRvIWmGpUfzhECY+QG195WHzalpLbLULhY2xwjQgakQMARGZnF7jHeMKfx72LlYKKxn9CC3hVtMSNwl8ujzFhgaQkxR1KzQcZKZsooOfNZZ92B/OIVFYXWIPgD1qQz+wkpEKqjh92WkDYptFuhIlIehV6jqanEPiCn8h8T3wm1CbXaiwRkQtK6KopJ4/GK2rd1duFwqJ/HD9CNcO4BoSfxbd1lnFb4DGOA72Y4oNeGx48nr1xe+lsHnw82FcRGHe5tkHB3a9VPHRCdPl8BWFhfj7m7ANCrCvMDltZgVJXRP75xOfwyUWHd38IiUojBO2whRo2xZbDV8U35jDrqAwPV0V7HqYvB2ItpiXxFcUtjtnfA9RmNtTmHx4Hw4JLot/xcPmn3/qptESESpmcxVpnwVcFf+Kh8nPi47RpD9duCC+obBrHE098yHrFSzrAF/xMPkx67Wnhv8AVIpPKizL/gflQW+BZnyMiAAAAABJRU5ErkJggg==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971550" y="3364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690563</xdr:colOff>
      <xdr:row>138</xdr:row>
      <xdr:rowOff>15874</xdr:rowOff>
    </xdr:from>
    <xdr:to>
      <xdr:col>2</xdr:col>
      <xdr:colOff>3643313</xdr:colOff>
      <xdr:row>139</xdr:row>
      <xdr:rowOff>6349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19251" y="28479749"/>
          <a:ext cx="29527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139</xdr:row>
      <xdr:rowOff>0</xdr:rowOff>
    </xdr:from>
    <xdr:to>
      <xdr:col>1</xdr:col>
      <xdr:colOff>304800</xdr:colOff>
      <xdr:row>140</xdr:row>
      <xdr:rowOff>114300</xdr:rowOff>
    </xdr:to>
    <xdr:sp macro="" textlink="">
      <xdr:nvSpPr>
        <xdr:cNvPr id="2" name="AutoShape 2" descr="data:image/png;base64,iVBORw0KGgoAAAANSUhEUgAAAbAAAAA2CAMAAAHmCQz/AAAAAXNSR0IArs4c6QAAAARnQU1BAACxjwv8YQUAAABdUExURf///3p6ekdHR6enp9DQ0JiYmMPDw93d3QAAAOzs7ImJiWlpaRERESMjI1dXV7W1tTQ0NDo6OrS0tMfHx5CQkLe3t0BAQM/Pz9jY2NPT0xQUFJWVlSIiIp+fnwAAAI4zYCkAAAAfdFJOU////////////////////////////////////////wDNGXYQAAAACXBIWXMAAA7EAAAOxAGVKw4bAAAK9klEQVRoQ+1b2ZKjuhJkCQIhCIIXghf//3fezKoSSAaMjd1uzp3O6QG0164FnAUUdj9EbXdD57Ks1ccS/5Fyngm5FG7udrJ7ACqiMf+jw4EJgTTLSY1UCM0Kl1X69BzG5gWOFox234ZStIHHzURg9+wTSbOnqV1XhMyGGgzzKZecrFxo3RpZevFzVyJ01HSivtvEDBAX8bvL+jYKmIR/sc2T+JlefxbbKpgBsTuyVYrIPJ9vyOWdf64oRZ/sRatCNxNurF1IBrQ+j5EO1tdwMlZ8DWJNMczFFVYKIuHy9PqpQxaoqk8M9SRgq3RqoD01honFTP0YL4WbFAfq3sDjAPJh7A6WPx2DnkWx3+PHx3qEdLARVgqrhSkES2KIhtZoX6warJ8uxilqxlOWhx7gGeLHqK/GIM7cq2+7XJJ95iqXefYv2Zz0nEXdghloeWytEWcIAgVIV85mh0X/0qkEiWWezWpUmCI/3zHarpJOFWgeHg/U16K/VZXI8HQ0hg7gljk8weE8iXa2wIho/Rw6UOUxOg3A9eCG0gYO2DmHFt2Si8SEgB8ZbA/3g6/RBiFMtng4j2c4s8HSGeUMDgebHVynyrfwgs4WnzqLrxrIHX5z7BewE64eIDCWx4tjQIIQjXG8uTEKuI3rmngUxOxk0Ny5emRr8Zop7RXLM4QXaeRcaUNUsWxbhnhtm+AsY5xyzMyFiYnXpu6zYgm7yl0XMozZAazyriOHR/bqs4a3qFdNoMt8wgTGSj3NXUkw0jVwrzg7yZiXdhEJfIRQOYnPkAJcbsqaklq3WPwSkumZ2eIRzZAvjaNeNU4iQ+OlU/kZY9qr1rY+I+ww5r1HO1yp/VGGD5BeZYGJxT1vAo+UzvytuyWjDFwXzADzrLkAbdA7cjx0wf7iXmmA0EWnLXBReeomnRhZAwuROGzp6MaYJDyvlTyWYzb2IocGwpJuwaXwqcPeR/a3AiLEpHvbR9DFeizigLu2SuBIkmT7y1WQk90WsoWbhuZbebODmLFxGAr5i6E5m/kRVuVJxk5pIf+SvxmWNAKhqMCYMIIEI5mj97qsdt672uPa+ay+dYm9arvrYnJiTaObwIwkyhws1q3qZx9H5U8BmpfYHQBRJ+n3sWWzj/EBxkaagDhuABKvU/IQr3f3vinSm5UxcQvcOfUmjL6POBQ/h/d3MuKy8GBJEK2rdOb9IF5n7APB436uwGzxYbZOMVYUH/bzjwMknhD/66L4DZzw2P93xqasSV1lts/W9fGMnmOet0fC6z5kRl24tpJOZS2Xp71iIXhDx9y9cIUNNNxCROBS0drGOM1YCW9XOzYmZDR0VzNqSrdaMKG+0BqYxVpZulBuB2ajCW5shEky6ZVLPCzq9GCOmTVYUKJNWjqxr/hYZRxD5cbhYxKkowJXeYg4qcMQC6m29uQllytoQ1+oyJKEsZaqCL1SAKyhCWNMNoaWFWGVcQwZUtqRBLERrMnISo5spRSQAmqvdgzlkmSDSnY1MEhA+5EHZYxUzr3OqufiVQyu0H2XNdLdi9Swa4RVxjFEY9JOZStpPsro0QZaVYs/HcQK5uMlkYA841JBadhWUWhRr6ogmCIYRnVUCvUBlWCtW2frc8Eq4xgyJKUZk4B+eLBB2SKlcUQKFqHOjKklKmGUA7WNKtjZSocxYy36nDCW9oCrPGhKGVMdc1ecQuusUMsSDjtn2Xt6H7+REVMkY3J0buD5OjfRPXY5um0wtGW0IUZj56Y63lKXYqATOgW/HCbuleZWMFqI0bESy2SfbmANmLrJSqG7e3nURM1Lo4LAYCjC3xTMfoZQleQAb66INHocdEM7UOrukVAzCU/GGBOIy9g0MwAAuOgf/+ccj0qUCWmldcH6/OsFQClqE7Gu70HbCdcUavkzAgNlNslrAfz1NNkKGm8G3zVZydG0JIKY4pUh5CIS8RjIyPcjLiPYwWzb20kaLrTGVGO7Rw+b+SnSck1x1Yq7JawISDLmhKUFIQfiDgQGssW1cMffzBhupb7Y0MPKGP8VjWHG1LtEVbgTT1xvvrjVt8EXMMh4R0hs+9h14LFrBSuerz6R4ATZ4tLlR2Hg6owpRG2vgfJ4G1XWxPENzvFhCz/B2PZU8hrybEy2NqTjs5bwOxrjqImKMH2mq4e3cYKx9yUrbzoSxriZO0HKA/wKYzIoGZOZhwwiR3Z4n8PvMhbQcIrZWiydxwnGYhM6Bw5aD4uGSp6CyEboc/gVjdGj7vFhvn5HYxt4a3OwhV/R2DdwgrGHKKppxL/PBoJ/DyLEMXl5/0MofsQB/1H8hsK4BHyI6SNbhTMwyiICD4ndQdxMDvWewRNjfV9hJefhPj4ElC8uFrSzuux3EHXRcaFVdstXZEmLYYBASidHMIK0v2xE0bRX3LSOnzY1dm6p6575c04S+4jWpuM3txP60OSgn+COrpnP/qZbgy3KEB+jpue4k+PvePTxWGPfVtgUhM4XMAGxEEp5VUFMRUcmF1HLB0GKuMXI4wvUW04R7xRWccxiU9tBwsAowiq0TCtP9oXOHq0c20TMH1+R1kXi2lNzs/r7CstnEsK4j/AVhS1j+Hm8HSEUs776seEp2CQvje6RiG3s7o/LkmQNKU7DbMVxcePud+f27l06nIndV9hsTGoPHZJ1q0qTnmaF7itskrMzwx0jG/iGwuSdq2ChPxGCfkNJ5IGeEjGmvPOMCEsLARwlksdd6eASacXFy8Fo6wZairmIqGohdptWoA3OoZoXX6lVh9JTs1hborCYJSo5YLHnXXxDYUtI7BfOt4VgbGnw6+lteWyAM5YWZvE+1msi1AosjonlLsWL+5qrDeLgKueF2D2FlUGlCNtoZx8NKqSniKo9heVWha+tIv3u4isKm8doF6qXySMWgkT8cRA5TE6qlF3HzytKnrHPWFoU/HAES4bgDUQsVC9CyF1LTSiiYrimLOHMs3v+AhBGL2QuxG7TCjOglqeyd/KSEJF5GUN7Wr6mhy6WwkhhXhRZlzIP67iP8ZLCpty51mv0mHrnvPeD0y/usFDiTzI3Mcz59RFFZSTq74Of+TCmqXoOiX0A7cleHj6JMO4KlX2nLkgUVt1CSdnluQ4KP/ddMN9GnH4SqygtVpUabiZdq20hWiWOu5UMT29ZPo9cRNHI1z6CQ2L3oD0Rz+/ionHXiGLy3ZRuJfxMHeaBTYgXNw+/35WwPnVccS3xVpW8uLO+jRYox9Eq8Q+ncKcwRDOf+ZzGrSU2R2PKbHSunDSjhLflt0Hk34e4XtskMRvIWmGpUfzhECY+QG195WHzalpLbLULhY2xwjQgakQMARGZnF7jHeMKfx72LlYKKxn9CC3hVtMSNwl8ujzFhgaQkxR1KzQcZKZsooOfNZZ92B/OIVFYXWIPgD1qQz+wkpEKqjh92WkDYptFuhIlIehV6jqanEPiCn8h8T3wm1CbXaiwRkQtK6KopJ4/GK2rd1duFwqJ/HD9CNcO4BoSfxbd1lnFb4DGOA72Y4oNeGx48nr1xe+lsHnw82FcRGHe5tkHB3a9VPHRCdPl8BWFhfj7m7ANCrCvMDltZgVJXRP75xOfwyUWHd38IiUojBO2whRo2xZbDV8U35jDrqAwPV0V7HqYvB2ItpiXxFcUtjtnfA9RmNtTmHx4Hw4JLot/xcPmn3/qptESESpmcxVpnwVcFf+Kh8nPi47RpD9duCC+obBrHE098yHrFSzrAF/xMPkx67Wnhv8AVIpPKizL/gflQW+BZnyMiAAAAABJRU5ErkJggg==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14350" y="2884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690563</xdr:colOff>
      <xdr:row>138</xdr:row>
      <xdr:rowOff>15874</xdr:rowOff>
    </xdr:from>
    <xdr:to>
      <xdr:col>2</xdr:col>
      <xdr:colOff>3643313</xdr:colOff>
      <xdr:row>139</xdr:row>
      <xdr:rowOff>6349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14488" y="28476574"/>
          <a:ext cx="29527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139</xdr:row>
      <xdr:rowOff>0</xdr:rowOff>
    </xdr:from>
    <xdr:to>
      <xdr:col>1</xdr:col>
      <xdr:colOff>304800</xdr:colOff>
      <xdr:row>140</xdr:row>
      <xdr:rowOff>114300</xdr:rowOff>
    </xdr:to>
    <xdr:sp macro="" textlink="">
      <xdr:nvSpPr>
        <xdr:cNvPr id="2" name="AutoShape 2" descr="data:image/png;base64,iVBORw0KGgoAAAANSUhEUgAAAbAAAAA2CAMAAAHmCQz/AAAAAXNSR0IArs4c6QAAAARnQU1BAACxjwv8YQUAAABdUExURf///3p6ekdHR6enp9DQ0JiYmMPDw93d3QAAAOzs7ImJiWlpaRERESMjI1dXV7W1tTQ0NDo6OrS0tMfHx5CQkLe3t0BAQM/Pz9jY2NPT0xQUFJWVlSIiIp+fnwAAAI4zYCkAAAAfdFJOU////////////////////////////////////////wDNGXYQAAAACXBIWXMAAA7EAAAOxAGVKw4bAAAK9klEQVRoQ+1b2ZKjuhJkCQIhCIIXghf//3fezKoSSAaMjd1uzp3O6QG0164FnAUUdj9EbXdD57Ks1ccS/5Fyngm5FG7udrJ7ACqiMf+jw4EJgTTLSY1UCM0Kl1X69BzG5gWOFox234ZStIHHzURg9+wTSbOnqV1XhMyGGgzzKZecrFxo3RpZevFzVyJ01HSivtvEDBAX8bvL+jYKmIR/sc2T+JlefxbbKpgBsTuyVYrIPJ9vyOWdf64oRZ/sRatCNxNurF1IBrQ+j5EO1tdwMlZ8DWJNMczFFVYKIuHy9PqpQxaoqk8M9SRgq3RqoD01honFTP0YL4WbFAfq3sDjAPJh7A6WPx2DnkWx3+PHx3qEdLARVgqrhSkES2KIhtZoX6warJ8uxilqxlOWhx7gGeLHqK/GIM7cq2+7XJJ95iqXefYv2Zz0nEXdghloeWytEWcIAgVIV85mh0X/0qkEiWWezWpUmCI/3zHarpJOFWgeHg/U16K/VZXI8HQ0hg7gljk8weE8iXa2wIho/Rw6UOUxOg3A9eCG0gYO2DmHFt2Si8SEgB8ZbA/3g6/RBiFMtng4j2c4s8HSGeUMDgebHVynyrfwgs4WnzqLrxrIHX5z7BewE64eIDCWx4tjQIIQjXG8uTEKuI3rmngUxOxk0Ny5emRr8Zop7RXLM4QXaeRcaUNUsWxbhnhtm+AsY5xyzMyFiYnXpu6zYgm7yl0XMozZAazyriOHR/bqs4a3qFdNoMt8wgTGSj3NXUkw0jVwrzg7yZiXdhEJfIRQOYnPkAJcbsqaklq3WPwSkumZ2eIRzZAvjaNeNU4iQ+OlU/kZY9qr1rY+I+ww5r1HO1yp/VGGD5BeZYGJxT1vAo+UzvytuyWjDFwXzADzrLkAbdA7cjx0wf7iXmmA0EWnLXBReeomnRhZAwuROGzp6MaYJDyvlTyWYzb2IocGwpJuwaXwqcPeR/a3AiLEpHvbR9DFeizigLu2SuBIkmT7y1WQk90WsoWbhuZbebODmLFxGAr5i6E5m/kRVuVJxk5pIf+SvxmWNAKhqMCYMIIEI5mj97qsdt672uPa+ay+dYm9arvrYnJiTaObwIwkyhws1q3qZx9H5U8BmpfYHQBRJ+n3sWWzj/EBxkaagDhuABKvU/IQr3f3vinSm5UxcQvcOfUmjL6POBQ/h/d3MuKy8GBJEK2rdOb9IF5n7APB436uwGzxYbZOMVYUH/bzjwMknhD/66L4DZzw2P93xqasSV1lts/W9fGMnmOet0fC6z5kRl24tpJOZS2Xp71iIXhDx9y9cIUNNNxCROBS0drGOM1YCW9XOzYmZDR0VzNqSrdaMKG+0BqYxVpZulBuB2ajCW5shEky6ZVLPCzq9GCOmTVYUKJNWjqxr/hYZRxD5cbhYxKkowJXeYg4qcMQC6m29uQllytoQ1+oyJKEsZaqCL1SAKyhCWNMNoaWFWGVcQwZUtqRBLERrMnISo5spRSQAmqvdgzlkmSDSnY1MEhA+5EHZYxUzr3OqufiVQyu0H2XNdLdi9Swa4RVxjFEY9JOZStpPsro0QZaVYs/HcQK5uMlkYA841JBadhWUWhRr6ogmCIYRnVUCvUBlWCtW2frc8Eq4xgyJKUZk4B+eLBB2SKlcUQKFqHOjKklKmGUA7WNKtjZSocxYy36nDCW9oCrPGhKGVMdc1ecQuusUMsSDjtn2Xt6H7+REVMkY3J0buD5OjfRPXY5um0wtGW0IUZj56Y63lKXYqATOgW/HCbuleZWMFqI0bESy2SfbmANmLrJSqG7e3nURM1Lo4LAYCjC3xTMfoZQleQAb66INHocdEM7UOrukVAzCU/GGBOIy9g0MwAAuOgf/+ccj0qUCWmldcH6/OsFQClqE7Gu70HbCdcUavkzAgNlNslrAfz1NNkKGm8G3zVZydG0JIKY4pUh5CIS8RjIyPcjLiPYwWzb20kaLrTGVGO7Rw+b+SnSck1x1Yq7JawISDLmhKUFIQfiDgQGssW1cMffzBhupb7Y0MPKGP8VjWHG1LtEVbgTT1xvvrjVt8EXMMh4R0hs+9h14LFrBSuerz6R4ATZ4tLlR2Hg6owpRG2vgfJ4G1XWxPENzvFhCz/B2PZU8hrybEy2NqTjs5bwOxrjqImKMH2mq4e3cYKx9yUrbzoSxriZO0HKA/wKYzIoGZOZhwwiR3Z4n8PvMhbQcIrZWiydxwnGYhM6Bw5aD4uGSp6CyEboc/gVjdGj7vFhvn5HYxt4a3OwhV/R2DdwgrGHKKppxL/PBoJ/DyLEMXl5/0MofsQB/1H8hsK4BHyI6SNbhTMwyiICD4ndQdxMDvWewRNjfV9hJefhPj4ElC8uFrSzuux3EHXRcaFVdstXZEmLYYBASidHMIK0v2xE0bRX3LSOnzY1dm6p6575c04S+4jWpuM3txP60OSgn+COrpnP/qZbgy3KEB+jpue4k+PvePTxWGPfVtgUhM4XMAGxEEp5VUFMRUcmF1HLB0GKuMXI4wvUW04R7xRWccxiU9tBwsAowiq0TCtP9oXOHq0c20TMH1+R1kXi2lNzs/r7CstnEsK4j/AVhS1j+Hm8HSEUs776seEp2CQvje6RiG3s7o/LkmQNKU7DbMVxcePud+f27l06nIndV9hsTGoPHZJ1q0qTnmaF7itskrMzwx0jG/iGwuSdq2ChPxGCfkNJ5IGeEjGmvPOMCEsLARwlksdd6eASacXFy8Fo6wZairmIqGohdptWoA3OoZoXX6lVh9JTs1hborCYJSo5YLHnXXxDYUtI7BfOt4VgbGnw6+lteWyAM5YWZvE+1msi1AosjonlLsWL+5qrDeLgKueF2D2FlUGlCNtoZx8NKqSniKo9heVWha+tIv3u4isKm8doF6qXySMWgkT8cRA5TE6qlF3HzytKnrHPWFoU/HAES4bgDUQsVC9CyF1LTSiiYrimLOHMs3v+AhBGL2QuxG7TCjOglqeyd/KSEJF5GUN7Wr6mhy6WwkhhXhRZlzIP67iP8ZLCpty51mv0mHrnvPeD0y/usFDiTzI3Mcz59RFFZSTq74Of+TCmqXoOiX0A7cleHj6JMO4KlX2nLkgUVt1CSdnluQ4KP/ddMN9GnH4SqygtVpUabiZdq20hWiWOu5UMT29ZPo9cRNHI1z6CQ2L3oD0Rz+/ionHXiGLy3ZRuJfxMHeaBTYgXNw+/35WwPnVccS3xVpW8uLO+jRYox9Eq8Q+ncKcwRDOf+ZzGrSU2R2PKbHSunDSjhLflt0Hk34e4XtskMRvIWmGpUfzhECY+QG195WHzalpLbLULhY2xwjQgakQMARGZnF7jHeMKfx72LlYKKxn9CC3hVtMSNwl8ujzFhgaQkxR1KzQcZKZsooOfNZZ92B/OIVFYXWIPgD1qQz+wkpEKqjh92WkDYptFuhIlIehV6jqanEPiCn8h8T3wm1CbXaiwRkQtK6KopJ4/GK2rd1duFwqJ/HD9CNcO4BoSfxbd1lnFb4DGOA72Y4oNeGx48nr1xe+lsHnw82FcRGHe5tkHB3a9VPHRCdPl8BWFhfj7m7ANCrCvMDltZgVJXRP75xOfwyUWHd38IiUojBO2whRo2xZbDV8U35jDrqAwPV0V7HqYvB2ItpiXxFcUtjtnfA9RmNtTmHx4Hw4JLot/xcPmn3/qptESESpmcxVpnwVcFf+Kh8nPi47RpD9duCC+obBrHE098yHrFSzrAF/xMPkx67Wnhv8AVIpPKizL/gflQW+BZnyMiAAAAABJRU5ErkJggg==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14350" y="2903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690563</xdr:colOff>
      <xdr:row>138</xdr:row>
      <xdr:rowOff>15874</xdr:rowOff>
    </xdr:from>
    <xdr:to>
      <xdr:col>2</xdr:col>
      <xdr:colOff>3643313</xdr:colOff>
      <xdr:row>139</xdr:row>
      <xdr:rowOff>6349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14488" y="28667074"/>
          <a:ext cx="29527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139</xdr:row>
      <xdr:rowOff>0</xdr:rowOff>
    </xdr:from>
    <xdr:to>
      <xdr:col>1</xdr:col>
      <xdr:colOff>304800</xdr:colOff>
      <xdr:row>140</xdr:row>
      <xdr:rowOff>114300</xdr:rowOff>
    </xdr:to>
    <xdr:sp macro="" textlink="">
      <xdr:nvSpPr>
        <xdr:cNvPr id="2" name="AutoShape 2" descr="data:image/png;base64,iVBORw0KGgoAAAANSUhEUgAAAbAAAAA2CAMAAAHmCQz/AAAAAXNSR0IArs4c6QAAAARnQU1BAACxjwv8YQUAAABdUExURf///3p6ekdHR6enp9DQ0JiYmMPDw93d3QAAAOzs7ImJiWlpaRERESMjI1dXV7W1tTQ0NDo6OrS0tMfHx5CQkLe3t0BAQM/Pz9jY2NPT0xQUFJWVlSIiIp+fnwAAAI4zYCkAAAAfdFJOU////////////////////////////////////////wDNGXYQAAAACXBIWXMAAA7EAAAOxAGVKw4bAAAK9klEQVRoQ+1b2ZKjuhJkCQIhCIIXghf//3fezKoSSAaMjd1uzp3O6QG0164FnAUUdj9EbXdD57Ks1ccS/5Fyngm5FG7udrJ7ACqiMf+jw4EJgTTLSY1UCM0Kl1X69BzG5gWOFox234ZStIHHzURg9+wTSbOnqV1XhMyGGgzzKZecrFxo3RpZevFzVyJ01HSivtvEDBAX8bvL+jYKmIR/sc2T+JlefxbbKpgBsTuyVYrIPJ9vyOWdf64oRZ/sRatCNxNurF1IBrQ+j5EO1tdwMlZ8DWJNMczFFVYKIuHy9PqpQxaoqk8M9SRgq3RqoD01honFTP0YL4WbFAfq3sDjAPJh7A6WPx2DnkWx3+PHx3qEdLARVgqrhSkES2KIhtZoX6warJ8uxilqxlOWhx7gGeLHqK/GIM7cq2+7XJJ95iqXefYv2Zz0nEXdghloeWytEWcIAgVIV85mh0X/0qkEiWWezWpUmCI/3zHarpJOFWgeHg/U16K/VZXI8HQ0hg7gljk8weE8iXa2wIho/Rw6UOUxOg3A9eCG0gYO2DmHFt2Si8SEgB8ZbA/3g6/RBiFMtng4j2c4s8HSGeUMDgebHVynyrfwgs4WnzqLrxrIHX5z7BewE64eIDCWx4tjQIIQjXG8uTEKuI3rmngUxOxk0Ny5emRr8Zop7RXLM4QXaeRcaUNUsWxbhnhtm+AsY5xyzMyFiYnXpu6zYgm7yl0XMozZAazyriOHR/bqs4a3qFdNoMt8wgTGSj3NXUkw0jVwrzg7yZiXdhEJfIRQOYnPkAJcbsqaklq3WPwSkumZ2eIRzZAvjaNeNU4iQ+OlU/kZY9qr1rY+I+ww5r1HO1yp/VGGD5BeZYGJxT1vAo+UzvytuyWjDFwXzADzrLkAbdA7cjx0wf7iXmmA0EWnLXBReeomnRhZAwuROGzp6MaYJDyvlTyWYzb2IocGwpJuwaXwqcPeR/a3AiLEpHvbR9DFeizigLu2SuBIkmT7y1WQk90WsoWbhuZbebODmLFxGAr5i6E5m/kRVuVJxk5pIf+SvxmWNAKhqMCYMIIEI5mj97qsdt672uPa+ay+dYm9arvrYnJiTaObwIwkyhws1q3qZx9H5U8BmpfYHQBRJ+n3sWWzj/EBxkaagDhuABKvU/IQr3f3vinSm5UxcQvcOfUmjL6POBQ/h/d3MuKy8GBJEK2rdOb9IF5n7APB436uwGzxYbZOMVYUH/bzjwMknhD/66L4DZzw2P93xqasSV1lts/W9fGMnmOet0fC6z5kRl24tpJOZS2Xp71iIXhDx9y9cIUNNNxCROBS0drGOM1YCW9XOzYmZDR0VzNqSrdaMKG+0BqYxVpZulBuB2ajCW5shEky6ZVLPCzq9GCOmTVYUKJNWjqxr/hYZRxD5cbhYxKkowJXeYg4qcMQC6m29uQllytoQ1+oyJKEsZaqCL1SAKyhCWNMNoaWFWGVcQwZUtqRBLERrMnISo5spRSQAmqvdgzlkmSDSnY1MEhA+5EHZYxUzr3OqufiVQyu0H2XNdLdi9Swa4RVxjFEY9JOZStpPsro0QZaVYs/HcQK5uMlkYA841JBadhWUWhRr6ogmCIYRnVUCvUBlWCtW2frc8Eq4xgyJKUZk4B+eLBB2SKlcUQKFqHOjKklKmGUA7WNKtjZSocxYy36nDCW9oCrPGhKGVMdc1ecQuusUMsSDjtn2Xt6H7+REVMkY3J0buD5OjfRPXY5um0wtGW0IUZj56Y63lKXYqATOgW/HCbuleZWMFqI0bESy2SfbmANmLrJSqG7e3nURM1Lo4LAYCjC3xTMfoZQleQAb66INHocdEM7UOrukVAzCU/GGBOIy9g0MwAAuOgf/+ccj0qUCWmldcH6/OsFQClqE7Gu70HbCdcUavkzAgNlNslrAfz1NNkKGm8G3zVZydG0JIKY4pUh5CIS8RjIyPcjLiPYwWzb20kaLrTGVGO7Rw+b+SnSck1x1Yq7JawISDLmhKUFIQfiDgQGssW1cMffzBhupb7Y0MPKGP8VjWHG1LtEVbgTT1xvvrjVt8EXMMh4R0hs+9h14LFrBSuerz6R4ATZ4tLlR2Hg6owpRG2vgfJ4G1XWxPENzvFhCz/B2PZU8hrybEy2NqTjs5bwOxrjqImKMH2mq4e3cYKx9yUrbzoSxriZO0HKA/wKYzIoGZOZhwwiR3Z4n8PvMhbQcIrZWiydxwnGYhM6Bw5aD4uGSp6CyEboc/gVjdGj7vFhvn5HYxt4a3OwhV/R2DdwgrGHKKppxL/PBoJ/DyLEMXl5/0MofsQB/1H8hsK4BHyI6SNbhTMwyiICD4ndQdxMDvWewRNjfV9hJefhPj4ElC8uFrSzuux3EHXRcaFVdstXZEmLYYBASidHMIK0v2xE0bRX3LSOnzY1dm6p6575c04S+4jWpuM3txP60OSgn+COrpnP/qZbgy3KEB+jpue4k+PvePTxWGPfVtgUhM4XMAGxEEp5VUFMRUcmF1HLB0GKuMXI4wvUW04R7xRWccxiU9tBwsAowiq0TCtP9oXOHq0c20TMH1+R1kXi2lNzs/r7CstnEsK4j/AVhS1j+Hm8HSEUs776seEp2CQvje6RiG3s7o/LkmQNKU7DbMVxcePud+f27l06nIndV9hsTGoPHZJ1q0qTnmaF7itskrMzwx0jG/iGwuSdq2ChPxGCfkNJ5IGeEjGmvPOMCEsLARwlksdd6eASacXFy8Fo6wZairmIqGohdptWoA3OoZoXX6lVh9JTs1hborCYJSo5YLHnXXxDYUtI7BfOt4VgbGnw6+lteWyAM5YWZvE+1msi1AosjonlLsWL+5qrDeLgKueF2D2FlUGlCNtoZx8NKqSniKo9heVWha+tIv3u4isKm8doF6qXySMWgkT8cRA5TE6qlF3HzytKnrHPWFoU/HAES4bgDUQsVC9CyF1LTSiiYrimLOHMs3v+AhBGL2QuxG7TCjOglqeyd/KSEJF5GUN7Wr6mhy6WwkhhXhRZlzIP67iP8ZLCpty51mv0mHrnvPeD0y/usFDiTzI3Mcz59RFFZSTq74Of+TCmqXoOiX0A7cleHj6JMO4KlX2nLkgUVt1CSdnluQ4KP/ddMN9GnH4SqygtVpUabiZdq20hWiWOu5UMT29ZPo9cRNHI1z6CQ2L3oD0Rz+/ionHXiGLy3ZRuJfxMHeaBTYgXNw+/35WwPnVccS3xVpW8uLO+jRYox9Eq8Q+ncKcwRDOf+ZzGrSU2R2PKbHSunDSjhLflt0Hk34e4XtskMRvIWmGpUfzhECY+QG195WHzalpLbLULhY2xwjQgakQMARGZnF7jHeMKfx72LlYKKxn9CC3hVtMSNwl8ujzFhgaQkxR1KzQcZKZsooOfNZZ92B/OIVFYXWIPgD1qQz+wkpEKqjh92WkDYptFuhIlIehV6jqanEPiCn8h8T3wm1CbXaiwRkQtK6KopJ4/GK2rd1duFwqJ/HD9CNcO4BoSfxbd1lnFb4DGOA72Y4oNeGx48nr1xe+lsHnw82FcRGHe5tkHB3a9VPHRCdPl8BWFhfj7m7ANCrCvMDltZgVJXRP75xOfwyUWHd38IiUojBO2whRo2xZbDV8U35jDrqAwPV0V7HqYvB2ItpiXxFcUtjtnfA9RmNtTmHx4Hw4JLot/xcPmn3/qptESESpmcxVpnwVcFf+Kh8nPi47RpD9duCC+obBrHE098yHrFSzrAF/xMPkx67Wnhv8AVIpPKizL/gflQW+BZnyMiAAAAABJRU5ErkJggg==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14350" y="2922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690563</xdr:colOff>
      <xdr:row>138</xdr:row>
      <xdr:rowOff>15874</xdr:rowOff>
    </xdr:from>
    <xdr:to>
      <xdr:col>2</xdr:col>
      <xdr:colOff>3643313</xdr:colOff>
      <xdr:row>139</xdr:row>
      <xdr:rowOff>6349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14488" y="28857574"/>
          <a:ext cx="29527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139</xdr:row>
      <xdr:rowOff>0</xdr:rowOff>
    </xdr:from>
    <xdr:to>
      <xdr:col>1</xdr:col>
      <xdr:colOff>304800</xdr:colOff>
      <xdr:row>140</xdr:row>
      <xdr:rowOff>114300</xdr:rowOff>
    </xdr:to>
    <xdr:sp macro="" textlink="">
      <xdr:nvSpPr>
        <xdr:cNvPr id="2" name="AutoShape 2" descr="data:image/png;base64,iVBORw0KGgoAAAANSUhEUgAAAbAAAAA2CAMAAAHmCQz/AAAAAXNSR0IArs4c6QAAAARnQU1BAACxjwv8YQUAAABdUExURf///3p6ekdHR6enp9DQ0JiYmMPDw93d3QAAAOzs7ImJiWlpaRERESMjI1dXV7W1tTQ0NDo6OrS0tMfHx5CQkLe3t0BAQM/Pz9jY2NPT0xQUFJWVlSIiIp+fnwAAAI4zYCkAAAAfdFJOU////////////////////////////////////////wDNGXYQAAAACXBIWXMAAA7EAAAOxAGVKw4bAAAK9klEQVRoQ+1b2ZKjuhJkCQIhCIIXghf//3fezKoSSAaMjd1uzp3O6QG0164FnAUUdj9EbXdD57Ks1ccS/5Fyngm5FG7udrJ7ACqiMf+jw4EJgTTLSY1UCM0Kl1X69BzG5gWOFox234ZStIHHzURg9+wTSbOnqV1XhMyGGgzzKZecrFxo3RpZevFzVyJ01HSivtvEDBAX8bvL+jYKmIR/sc2T+JlefxbbKpgBsTuyVYrIPJ9vyOWdf64oRZ/sRatCNxNurF1IBrQ+j5EO1tdwMlZ8DWJNMczFFVYKIuHy9PqpQxaoqk8M9SRgq3RqoD01honFTP0YL4WbFAfq3sDjAPJh7A6WPx2DnkWx3+PHx3qEdLARVgqrhSkES2KIhtZoX6warJ8uxilqxlOWhx7gGeLHqK/GIM7cq2+7XJJ95iqXefYv2Zz0nEXdghloeWytEWcIAgVIV85mh0X/0qkEiWWezWpUmCI/3zHarpJOFWgeHg/U16K/VZXI8HQ0hg7gljk8weE8iXa2wIho/Rw6UOUxOg3A9eCG0gYO2DmHFt2Si8SEgB8ZbA/3g6/RBiFMtng4j2c4s8HSGeUMDgebHVynyrfwgs4WnzqLrxrIHX5z7BewE64eIDCWx4tjQIIQjXG8uTEKuI3rmngUxOxk0Ny5emRr8Zop7RXLM4QXaeRcaUNUsWxbhnhtm+AsY5xyzMyFiYnXpu6zYgm7yl0XMozZAazyriOHR/bqs4a3qFdNoMt8wgTGSj3NXUkw0jVwrzg7yZiXdhEJfIRQOYnPkAJcbsqaklq3WPwSkumZ2eIRzZAvjaNeNU4iQ+OlU/kZY9qr1rY+I+ww5r1HO1yp/VGGD5BeZYGJxT1vAo+UzvytuyWjDFwXzADzrLkAbdA7cjx0wf7iXmmA0EWnLXBReeomnRhZAwuROGzp6MaYJDyvlTyWYzb2IocGwpJuwaXwqcPeR/a3AiLEpHvbR9DFeizigLu2SuBIkmT7y1WQk90WsoWbhuZbebODmLFxGAr5i6E5m/kRVuVJxk5pIf+SvxmWNAKhqMCYMIIEI5mj97qsdt672uPa+ay+dYm9arvrYnJiTaObwIwkyhws1q3qZx9H5U8BmpfYHQBRJ+n3sWWzj/EBxkaagDhuABKvU/IQr3f3vinSm5UxcQvcOfUmjL6POBQ/h/d3MuKy8GBJEK2rdOb9IF5n7APB436uwGzxYbZOMVYUH/bzjwMknhD/66L4DZzw2P93xqasSV1lts/W9fGMnmOet0fC6z5kRl24tpJOZS2Xp71iIXhDx9y9cIUNNNxCROBS0drGOM1YCW9XOzYmZDR0VzNqSrdaMKG+0BqYxVpZulBuB2ajCW5shEky6ZVLPCzq9GCOmTVYUKJNWjqxr/hYZRxD5cbhYxKkowJXeYg4qcMQC6m29uQllytoQ1+oyJKEsZaqCL1SAKyhCWNMNoaWFWGVcQwZUtqRBLERrMnISo5spRSQAmqvdgzlkmSDSnY1MEhA+5EHZYxUzr3OqufiVQyu0H2XNdLdi9Swa4RVxjFEY9JOZStpPsro0QZaVYs/HcQK5uMlkYA841JBadhWUWhRr6ogmCIYRnVUCvUBlWCtW2frc8Eq4xgyJKUZk4B+eLBB2SKlcUQKFqHOjKklKmGUA7WNKtjZSocxYy36nDCW9oCrPGhKGVMdc1ecQuusUMsSDjtn2Xt6H7+REVMkY3J0buD5OjfRPXY5um0wtGW0IUZj56Y63lKXYqATOgW/HCbuleZWMFqI0bESy2SfbmANmLrJSqG7e3nURM1Lo4LAYCjC3xTMfoZQleQAb66INHocdEM7UOrukVAzCU/GGBOIy9g0MwAAuOgf/+ccj0qUCWmldcH6/OsFQClqE7Gu70HbCdcUavkzAgNlNslrAfz1NNkKGm8G3zVZydG0JIKY4pUh5CIS8RjIyPcjLiPYwWzb20kaLrTGVGO7Rw+b+SnSck1x1Yq7JawISDLmhKUFIQfiDgQGssW1cMffzBhupb7Y0MPKGP8VjWHG1LtEVbgTT1xvvrjVt8EXMMh4R0hs+9h14LFrBSuerz6R4ATZ4tLlR2Hg6owpRG2vgfJ4G1XWxPENzvFhCz/B2PZU8hrybEy2NqTjs5bwOxrjqImKMH2mq4e3cYKx9yUrbzoSxriZO0HKA/wKYzIoGZOZhwwiR3Z4n8PvMhbQcIrZWiydxwnGYhM6Bw5aD4uGSp6CyEboc/gVjdGj7vFhvn5HYxt4a3OwhV/R2DdwgrGHKKppxL/PBoJ/DyLEMXl5/0MofsQB/1H8hsK4BHyI6SNbhTMwyiICD4ndQdxMDvWewRNjfV9hJefhPj4ElC8uFrSzuux3EHXRcaFVdstXZEmLYYBASidHMIK0v2xE0bRX3LSOnzY1dm6p6575c04S+4jWpuM3txP60OSgn+COrpnP/qZbgy3KEB+jpue4k+PvePTxWGPfVtgUhM4XMAGxEEp5VUFMRUcmF1HLB0GKuMXI4wvUW04R7xRWccxiU9tBwsAowiq0TCtP9oXOHq0c20TMH1+R1kXi2lNzs/r7CstnEsK4j/AVhS1j+Hm8HSEUs776seEp2CQvje6RiG3s7o/LkmQNKU7DbMVxcePud+f27l06nIndV9hsTGoPHZJ1q0qTnmaF7itskrMzwx0jG/iGwuSdq2ChPxGCfkNJ5IGeEjGmvPOMCEsLARwlksdd6eASacXFy8Fo6wZairmIqGohdptWoA3OoZoXX6lVh9JTs1hborCYJSo5YLHnXXxDYUtI7BfOt4VgbGnw6+lteWyAM5YWZvE+1msi1AosjonlLsWL+5qrDeLgKueF2D2FlUGlCNtoZx8NKqSniKo9heVWha+tIv3u4isKm8doF6qXySMWgkT8cRA5TE6qlF3HzytKnrHPWFoU/HAES4bgDUQsVC9CyF1LTSiiYrimLOHMs3v+AhBGL2QuxG7TCjOglqeyd/KSEJF5GUN7Wr6mhy6WwkhhXhRZlzIP67iP8ZLCpty51mv0mHrnvPeD0y/usFDiTzI3Mcz59RFFZSTq74Of+TCmqXoOiX0A7cleHj6JMO4KlX2nLkgUVt1CSdnluQ4KP/ddMN9GnH4SqygtVpUabiZdq20hWiWOu5UMT29ZPo9cRNHI1z6CQ2L3oD0Rz+/ionHXiGLy3ZRuJfxMHeaBTYgXNw+/35WwPnVccS3xVpW8uLO+jRYox9Eq8Q+ncKcwRDOf+ZzGrSU2R2PKbHSunDSjhLflt0Hk34e4XtskMRvIWmGpUfzhECY+QG195WHzalpLbLULhY2xwjQgakQMARGZnF7jHeMKfx72LlYKKxn9CC3hVtMSNwl8ujzFhgaQkxR1KzQcZKZsooOfNZZ92B/OIVFYXWIPgD1qQz+wkpEKqjh92WkDYptFuhIlIehV6jqanEPiCn8h8T3wm1CbXaiwRkQtK6KopJ4/GK2rd1duFwqJ/HD9CNcO4BoSfxbd1lnFb4DGOA72Y4oNeGx48nr1xe+lsHnw82FcRGHe5tkHB3a9VPHRCdPl8BWFhfj7m7ANCrCvMDltZgVJXRP75xOfwyUWHd38IiUojBO2whRo2xZbDV8U35jDrqAwPV0V7HqYvB2ItpiXxFcUtjtnfA9RmNtTmHx4Hw4JLot/xcPmn3/qptESESpmcxVpnwVcFf+Kh8nPi47RpD9duCC+obBrHE098yHrFSzrAF/xMPkx67Wnhv8AVIpPKizL/gflQW+BZnyMiAAAAABJRU5ErkJggg==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14350" y="2922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690563</xdr:colOff>
      <xdr:row>138</xdr:row>
      <xdr:rowOff>15874</xdr:rowOff>
    </xdr:from>
    <xdr:to>
      <xdr:col>2</xdr:col>
      <xdr:colOff>3643313</xdr:colOff>
      <xdr:row>139</xdr:row>
      <xdr:rowOff>6349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14488" y="28857574"/>
          <a:ext cx="29527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139</xdr:row>
      <xdr:rowOff>0</xdr:rowOff>
    </xdr:from>
    <xdr:to>
      <xdr:col>1</xdr:col>
      <xdr:colOff>304800</xdr:colOff>
      <xdr:row>140</xdr:row>
      <xdr:rowOff>114300</xdr:rowOff>
    </xdr:to>
    <xdr:sp macro="" textlink="">
      <xdr:nvSpPr>
        <xdr:cNvPr id="2" name="AutoShape 2" descr="data:image/png;base64,iVBORw0KGgoAAAANSUhEUgAAAbAAAAA2CAMAAAHmCQz/AAAAAXNSR0IArs4c6QAAAARnQU1BAACxjwv8YQUAAABdUExURf///3p6ekdHR6enp9DQ0JiYmMPDw93d3QAAAOzs7ImJiWlpaRERESMjI1dXV7W1tTQ0NDo6OrS0tMfHx5CQkLe3t0BAQM/Pz9jY2NPT0xQUFJWVlSIiIp+fnwAAAI4zYCkAAAAfdFJOU////////////////////////////////////////wDNGXYQAAAACXBIWXMAAA7EAAAOxAGVKw4bAAAK9klEQVRoQ+1b2ZKjuhJkCQIhCIIXghf//3fezKoSSAaMjd1uzp3O6QG0164FnAUUdj9EbXdD57Ks1ccS/5Fyngm5FG7udrJ7ACqiMf+jw4EJgTTLSY1UCM0Kl1X69BzG5gWOFox234ZStIHHzURg9+wTSbOnqV1XhMyGGgzzKZecrFxo3RpZevFzVyJ01HSivtvEDBAX8bvL+jYKmIR/sc2T+JlefxbbKpgBsTuyVYrIPJ9vyOWdf64oRZ/sRatCNxNurF1IBrQ+j5EO1tdwMlZ8DWJNMczFFVYKIuHy9PqpQxaoqk8M9SRgq3RqoD01honFTP0YL4WbFAfq3sDjAPJh7A6WPx2DnkWx3+PHx3qEdLARVgqrhSkES2KIhtZoX6warJ8uxilqxlOWhx7gGeLHqK/GIM7cq2+7XJJ95iqXefYv2Zz0nEXdghloeWytEWcIAgVIV85mh0X/0qkEiWWezWpUmCI/3zHarpJOFWgeHg/U16K/VZXI8HQ0hg7gljk8weE8iXa2wIho/Rw6UOUxOg3A9eCG0gYO2DmHFt2Si8SEgB8ZbA/3g6/RBiFMtng4j2c4s8HSGeUMDgebHVynyrfwgs4WnzqLrxrIHX5z7BewE64eIDCWx4tjQIIQjXG8uTEKuI3rmngUxOxk0Ny5emRr8Zop7RXLM4QXaeRcaUNUsWxbhnhtm+AsY5xyzMyFiYnXpu6zYgm7yl0XMozZAazyriOHR/bqs4a3qFdNoMt8wgTGSj3NXUkw0jVwrzg7yZiXdhEJfIRQOYnPkAJcbsqaklq3WPwSkumZ2eIRzZAvjaNeNU4iQ+OlU/kZY9qr1rY+I+ww5r1HO1yp/VGGD5BeZYGJxT1vAo+UzvytuyWjDFwXzADzrLkAbdA7cjx0wf7iXmmA0EWnLXBReeomnRhZAwuROGzp6MaYJDyvlTyWYzb2IocGwpJuwaXwqcPeR/a3AiLEpHvbR9DFeizigLu2SuBIkmT7y1WQk90WsoWbhuZbebODmLFxGAr5i6E5m/kRVuVJxk5pIf+SvxmWNAKhqMCYMIIEI5mj97qsdt672uPa+ay+dYm9arvrYnJiTaObwIwkyhws1q3qZx9H5U8BmpfYHQBRJ+n3sWWzj/EBxkaagDhuABKvU/IQr3f3vinSm5UxcQvcOfUmjL6POBQ/h/d3MuKy8GBJEK2rdOb9IF5n7APB436uwGzxYbZOMVYUH/bzjwMknhD/66L4DZzw2P93xqasSV1lts/W9fGMnmOet0fC6z5kRl24tpJOZS2Xp71iIXhDx9y9cIUNNNxCROBS0drGOM1YCW9XOzYmZDR0VzNqSrdaMKG+0BqYxVpZulBuB2ajCW5shEky6ZVLPCzq9GCOmTVYUKJNWjqxr/hYZRxD5cbhYxKkowJXeYg4qcMQC6m29uQllytoQ1+oyJKEsZaqCL1SAKyhCWNMNoaWFWGVcQwZUtqRBLERrMnISo5spRSQAmqvdgzlkmSDSnY1MEhA+5EHZYxUzr3OqufiVQyu0H2XNdLdi9Swa4RVxjFEY9JOZStpPsro0QZaVYs/HcQK5uMlkYA841JBadhWUWhRr6ogmCIYRnVUCvUBlWCtW2frc8Eq4xgyJKUZk4B+eLBB2SKlcUQKFqHOjKklKmGUA7WNKtjZSocxYy36nDCW9oCrPGhKGVMdc1ecQuusUMsSDjtn2Xt6H7+REVMkY3J0buD5OjfRPXY5um0wtGW0IUZj56Y63lKXYqATOgW/HCbuleZWMFqI0bESy2SfbmANmLrJSqG7e3nURM1Lo4LAYCjC3xTMfoZQleQAb66INHocdEM7UOrukVAzCU/GGBOIy9g0MwAAuOgf/+ccj0qUCWmldcH6/OsFQClqE7Gu70HbCdcUavkzAgNlNslrAfz1NNkKGm8G3zVZydG0JIKY4pUh5CIS8RjIyPcjLiPYwWzb20kaLrTGVGO7Rw+b+SnSck1x1Yq7JawISDLmhKUFIQfiDgQGssW1cMffzBhupb7Y0MPKGP8VjWHG1LtEVbgTT1xvvrjVt8EXMMh4R0hs+9h14LFrBSuerz6R4ATZ4tLlR2Hg6owpRG2vgfJ4G1XWxPENzvFhCz/B2PZU8hrybEy2NqTjs5bwOxrjqImKMH2mq4e3cYKx9yUrbzoSxriZO0HKA/wKYzIoGZOZhwwiR3Z4n8PvMhbQcIrZWiydxwnGYhM6Bw5aD4uGSp6CyEboc/gVjdGj7vFhvn5HYxt4a3OwhV/R2DdwgrGHKKppxL/PBoJ/DyLEMXl5/0MofsQB/1H8hsK4BHyI6SNbhTMwyiICD4ndQdxMDvWewRNjfV9hJefhPj4ElC8uFrSzuux3EHXRcaFVdstXZEmLYYBASidHMIK0v2xE0bRX3LSOnzY1dm6p6575c04S+4jWpuM3txP60OSgn+COrpnP/qZbgy3KEB+jpue4k+PvePTxWGPfVtgUhM4XMAGxEEp5VUFMRUcmF1HLB0GKuMXI4wvUW04R7xRWccxiU9tBwsAowiq0TCtP9oXOHq0c20TMH1+R1kXi2lNzs/r7CstnEsK4j/AVhS1j+Hm8HSEUs776seEp2CQvje6RiG3s7o/LkmQNKU7DbMVxcePud+f27l06nIndV9hsTGoPHZJ1q0qTnmaF7itskrMzwx0jG/iGwuSdq2ChPxGCfkNJ5IGeEjGmvPOMCEsLARwlksdd6eASacXFy8Fo6wZairmIqGohdptWoA3OoZoXX6lVh9JTs1hborCYJSo5YLHnXXxDYUtI7BfOt4VgbGnw6+lteWyAM5YWZvE+1msi1AosjonlLsWL+5qrDeLgKueF2D2FlUGlCNtoZx8NKqSniKo9heVWha+tIv3u4isKm8doF6qXySMWgkT8cRA5TE6qlF3HzytKnrHPWFoU/HAES4bgDUQsVC9CyF1LTSiiYrimLOHMs3v+AhBGL2QuxG7TCjOglqeyd/KSEJF5GUN7Wr6mhy6WwkhhXhRZlzIP67iP8ZLCpty51mv0mHrnvPeD0y/usFDiTzI3Mcz59RFFZSTq74Of+TCmqXoOiX0A7cleHj6JMO4KlX2nLkgUVt1CSdnluQ4KP/ddMN9GnH4SqygtVpUabiZdq20hWiWOu5UMT29ZPo9cRNHI1z6CQ2L3oD0Rz+/ionHXiGLy3ZRuJfxMHeaBTYgXNw+/35WwPnVccS3xVpW8uLO+jRYox9Eq8Q+ncKcwRDOf+ZzGrSU2R2PKbHSunDSjhLflt0Hk34e4XtskMRvIWmGpUfzhECY+QG195WHzalpLbLULhY2xwjQgakQMARGZnF7jHeMKfx72LlYKKxn9CC3hVtMSNwl8ujzFhgaQkxR1KzQcZKZsooOfNZZ92B/OIVFYXWIPgD1qQz+wkpEKqjh92WkDYptFuhIlIehV6jqanEPiCn8h8T3wm1CbXaiwRkQtK6KopJ4/GK2rd1duFwqJ/HD9CNcO4BoSfxbd1lnFb4DGOA72Y4oNeGx48nr1xe+lsHnw82FcRGHe5tkHB3a9VPHRCdPl8BWFhfj7m7ANCrCvMDltZgVJXRP75xOfwyUWHd38IiUojBO2whRo2xZbDV8U35jDrqAwPV0V7HqYvB2ItpiXxFcUtjtnfA9RmNtTmHx4Hw4JLot/xcPmn3/qptESESpmcxVpnwVcFf+Kh8nPi47RpD9duCC+obBrHE098yHrFSzrAF/xMPkx67Wnhv8AVIpPKizL/gflQW+BZnyMiAAAAABJRU5ErkJggg==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14350" y="2941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690563</xdr:colOff>
      <xdr:row>138</xdr:row>
      <xdr:rowOff>15874</xdr:rowOff>
    </xdr:from>
    <xdr:to>
      <xdr:col>2</xdr:col>
      <xdr:colOff>3643313</xdr:colOff>
      <xdr:row>139</xdr:row>
      <xdr:rowOff>6349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14488" y="29048074"/>
          <a:ext cx="29527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139</xdr:row>
      <xdr:rowOff>0</xdr:rowOff>
    </xdr:from>
    <xdr:to>
      <xdr:col>1</xdr:col>
      <xdr:colOff>304800</xdr:colOff>
      <xdr:row>140</xdr:row>
      <xdr:rowOff>114300</xdr:rowOff>
    </xdr:to>
    <xdr:sp macro="" textlink="">
      <xdr:nvSpPr>
        <xdr:cNvPr id="2" name="AutoShape 2" descr="data:image/png;base64,iVBORw0KGgoAAAANSUhEUgAAAbAAAAA2CAMAAAHmCQz/AAAAAXNSR0IArs4c6QAAAARnQU1BAACxjwv8YQUAAABdUExURf///3p6ekdHR6enp9DQ0JiYmMPDw93d3QAAAOzs7ImJiWlpaRERESMjI1dXV7W1tTQ0NDo6OrS0tMfHx5CQkLe3t0BAQM/Pz9jY2NPT0xQUFJWVlSIiIp+fnwAAAI4zYCkAAAAfdFJOU////////////////////////////////////////wDNGXYQAAAACXBIWXMAAA7EAAAOxAGVKw4bAAAK9klEQVRoQ+1b2ZKjuhJkCQIhCIIXghf//3fezKoSSAaMjd1uzp3O6QG0164FnAUUdj9EbXdD57Ks1ccS/5Fyngm5FG7udrJ7ACqiMf+jw4EJgTTLSY1UCM0Kl1X69BzG5gWOFox234ZStIHHzURg9+wTSbOnqV1XhMyGGgzzKZecrFxo3RpZevFzVyJ01HSivtvEDBAX8bvL+jYKmIR/sc2T+JlefxbbKpgBsTuyVYrIPJ9vyOWdf64oRZ/sRatCNxNurF1IBrQ+j5EO1tdwMlZ8DWJNMczFFVYKIuHy9PqpQxaoqk8M9SRgq3RqoD01honFTP0YL4WbFAfq3sDjAPJh7A6WPx2DnkWx3+PHx3qEdLARVgqrhSkES2KIhtZoX6warJ8uxilqxlOWhx7gGeLHqK/GIM7cq2+7XJJ95iqXefYv2Zz0nEXdghloeWytEWcIAgVIV85mh0X/0qkEiWWezWpUmCI/3zHarpJOFWgeHg/U16K/VZXI8HQ0hg7gljk8weE8iXa2wIho/Rw6UOUxOg3A9eCG0gYO2DmHFt2Si8SEgB8ZbA/3g6/RBiFMtng4j2c4s8HSGeUMDgebHVynyrfwgs4WnzqLrxrIHX5z7BewE64eIDCWx4tjQIIQjXG8uTEKuI3rmngUxOxk0Ny5emRr8Zop7RXLM4QXaeRcaUNUsWxbhnhtm+AsY5xyzMyFiYnXpu6zYgm7yl0XMozZAazyriOHR/bqs4a3qFdNoMt8wgTGSj3NXUkw0jVwrzg7yZiXdhEJfIRQOYnPkAJcbsqaklq3WPwSkumZ2eIRzZAvjaNeNU4iQ+OlU/kZY9qr1rY+I+ww5r1HO1yp/VGGD5BeZYGJxT1vAo+UzvytuyWjDFwXzADzrLkAbdA7cjx0wf7iXmmA0EWnLXBReeomnRhZAwuROGzp6MaYJDyvlTyWYzb2IocGwpJuwaXwqcPeR/a3AiLEpHvbR9DFeizigLu2SuBIkmT7y1WQk90WsoWbhuZbebODmLFxGAr5i6E5m/kRVuVJxk5pIf+SvxmWNAKhqMCYMIIEI5mj97qsdt672uPa+ay+dYm9arvrYnJiTaObwIwkyhws1q3qZx9H5U8BmpfYHQBRJ+n3sWWzj/EBxkaagDhuABKvU/IQr3f3vinSm5UxcQvcOfUmjL6POBQ/h/d3MuKy8GBJEK2rdOb9IF5n7APB436uwGzxYbZOMVYUH/bzjwMknhD/66L4DZzw2P93xqasSV1lts/W9fGMnmOet0fC6z5kRl24tpJOZS2Xp71iIXhDx9y9cIUNNNxCROBS0drGOM1YCW9XOzYmZDR0VzNqSrdaMKG+0BqYxVpZulBuB2ajCW5shEky6ZVLPCzq9GCOmTVYUKJNWjqxr/hYZRxD5cbhYxKkowJXeYg4qcMQC6m29uQllytoQ1+oyJKEsZaqCL1SAKyhCWNMNoaWFWGVcQwZUtqRBLERrMnISo5spRSQAmqvdgzlkmSDSnY1MEhA+5EHZYxUzr3OqufiVQyu0H2XNdLdi9Swa4RVxjFEY9JOZStpPsro0QZaVYs/HcQK5uMlkYA841JBadhWUWhRr6ogmCIYRnVUCvUBlWCtW2frc8Eq4xgyJKUZk4B+eLBB2SKlcUQKFqHOjKklKmGUA7WNKtjZSocxYy36nDCW9oCrPGhKGVMdc1ecQuusUMsSDjtn2Xt6H7+REVMkY3J0buD5OjfRPXY5um0wtGW0IUZj56Y63lKXYqATOgW/HCbuleZWMFqI0bESy2SfbmANmLrJSqG7e3nURM1Lo4LAYCjC3xTMfoZQleQAb66INHocdEM7UOrukVAzCU/GGBOIy9g0MwAAuOgf/+ccj0qUCWmldcH6/OsFQClqE7Gu70HbCdcUavkzAgNlNslrAfz1NNkKGm8G3zVZydG0JIKY4pUh5CIS8RjIyPcjLiPYwWzb20kaLrTGVGO7Rw+b+SnSck1x1Yq7JawISDLmhKUFIQfiDgQGssW1cMffzBhupb7Y0MPKGP8VjWHG1LtEVbgTT1xvvrjVt8EXMMh4R0hs+9h14LFrBSuerz6R4ATZ4tLlR2Hg6owpRG2vgfJ4G1XWxPENzvFhCz/B2PZU8hrybEy2NqTjs5bwOxrjqImKMH2mq4e3cYKx9yUrbzoSxriZO0HKA/wKYzIoGZOZhwwiR3Z4n8PvMhbQcIrZWiydxwnGYhM6Bw5aD4uGSp6CyEboc/gVjdGj7vFhvn5HYxt4a3OwhV/R2DdwgrGHKKppxL/PBoJ/DyLEMXl5/0MofsQB/1H8hsK4BHyI6SNbhTMwyiICD4ndQdxMDvWewRNjfV9hJefhPj4ElC8uFrSzuux3EHXRcaFVdstXZEmLYYBASidHMIK0v2xE0bRX3LSOnzY1dm6p6575c04S+4jWpuM3txP60OSgn+COrpnP/qZbgy3KEB+jpue4k+PvePTxWGPfVtgUhM4XMAGxEEp5VUFMRUcmF1HLB0GKuMXI4wvUW04R7xRWccxiU9tBwsAowiq0TCtP9oXOHq0c20TMH1+R1kXi2lNzs/r7CstnEsK4j/AVhS1j+Hm8HSEUs776seEp2CQvje6RiG3s7o/LkmQNKU7DbMVxcePud+f27l06nIndV9hsTGoPHZJ1q0qTnmaF7itskrMzwx0jG/iGwuSdq2ChPxGCfkNJ5IGeEjGmvPOMCEsLARwlksdd6eASacXFy8Fo6wZairmIqGohdptWoA3OoZoXX6lVh9JTs1hborCYJSo5YLHnXXxDYUtI7BfOt4VgbGnw6+lteWyAM5YWZvE+1msi1AosjonlLsWL+5qrDeLgKueF2D2FlUGlCNtoZx8NKqSniKo9heVWha+tIv3u4isKm8doF6qXySMWgkT8cRA5TE6qlF3HzytKnrHPWFoU/HAES4bgDUQsVC9CyF1LTSiiYrimLOHMs3v+AhBGL2QuxG7TCjOglqeyd/KSEJF5GUN7Wr6mhy6WwkhhXhRZlzIP67iP8ZLCpty51mv0mHrnvPeD0y/usFDiTzI3Mcz59RFFZSTq74Of+TCmqXoOiX0A7cleHj6JMO4KlX2nLkgUVt1CSdnluQ4KP/ddMN9GnH4SqygtVpUabiZdq20hWiWOu5UMT29ZPo9cRNHI1z6CQ2L3oD0Rz+/ionHXiGLy3ZRuJfxMHeaBTYgXNw+/35WwPnVccS3xVpW8uLO+jRYox9Eq8Q+ncKcwRDOf+ZzGrSU2R2PKbHSunDSjhLflt0Hk34e4XtskMRvIWmGpUfzhECY+QG195WHzalpLbLULhY2xwjQgakQMARGZnF7jHeMKfx72LlYKKxn9CC3hVtMSNwl8ujzFhgaQkxR1KzQcZKZsooOfNZZ92B/OIVFYXWIPgD1qQz+wkpEKqjh92WkDYptFuhIlIehV6jqanEPiCn8h8T3wm1CbXaiwRkQtK6KopJ4/GK2rd1duFwqJ/HD9CNcO4BoSfxbd1lnFb4DGOA72Y4oNeGx48nr1xe+lsHnw82FcRGHe5tkHB3a9VPHRCdPl8BWFhfj7m7ANCrCvMDltZgVJXRP75xOfwyUWHd38IiUojBO2whRo2xZbDV8U35jDrqAwPV0V7HqYvB2ItpiXxFcUtjtnfA9RmNtTmHx4Hw4JLot/xcPmn3/qptESESpmcxVpnwVcFf+Kh8nPi47RpD9duCC+obBrHE098yHrFSzrAF/xMPkx67Wnhv8AVIpPKizL/gflQW+BZnyMiAAAAABJRU5ErkJggg==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14350" y="2941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690563</xdr:colOff>
      <xdr:row>138</xdr:row>
      <xdr:rowOff>15874</xdr:rowOff>
    </xdr:from>
    <xdr:to>
      <xdr:col>2</xdr:col>
      <xdr:colOff>3643313</xdr:colOff>
      <xdr:row>139</xdr:row>
      <xdr:rowOff>6349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14488" y="29048074"/>
          <a:ext cx="29527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139</xdr:row>
      <xdr:rowOff>0</xdr:rowOff>
    </xdr:from>
    <xdr:to>
      <xdr:col>1</xdr:col>
      <xdr:colOff>304800</xdr:colOff>
      <xdr:row>140</xdr:row>
      <xdr:rowOff>114300</xdr:rowOff>
    </xdr:to>
    <xdr:sp macro="" textlink="">
      <xdr:nvSpPr>
        <xdr:cNvPr id="2" name="AutoShape 2" descr="data:image/png;base64,iVBORw0KGgoAAAANSUhEUgAAAbAAAAA2CAMAAAHmCQz/AAAAAXNSR0IArs4c6QAAAARnQU1BAACxjwv8YQUAAABdUExURf///3p6ekdHR6enp9DQ0JiYmMPDw93d3QAAAOzs7ImJiWlpaRERESMjI1dXV7W1tTQ0NDo6OrS0tMfHx5CQkLe3t0BAQM/Pz9jY2NPT0xQUFJWVlSIiIp+fnwAAAI4zYCkAAAAfdFJOU////////////////////////////////////////wDNGXYQAAAACXBIWXMAAA7EAAAOxAGVKw4bAAAK9klEQVRoQ+1b2ZKjuhJkCQIhCIIXghf//3fezKoSSAaMjd1uzp3O6QG0164FnAUUdj9EbXdD57Ks1ccS/5Fyngm5FG7udrJ7ACqiMf+jw4EJgTTLSY1UCM0Kl1X69BzG5gWOFox234ZStIHHzURg9+wTSbOnqV1XhMyGGgzzKZecrFxo3RpZevFzVyJ01HSivtvEDBAX8bvL+jYKmIR/sc2T+JlefxbbKpgBsTuyVYrIPJ9vyOWdf64oRZ/sRatCNxNurF1IBrQ+j5EO1tdwMlZ8DWJNMczFFVYKIuHy9PqpQxaoqk8M9SRgq3RqoD01honFTP0YL4WbFAfq3sDjAPJh7A6WPx2DnkWx3+PHx3qEdLARVgqrhSkES2KIhtZoX6warJ8uxilqxlOWhx7gGeLHqK/GIM7cq2+7XJJ95iqXefYv2Zz0nEXdghloeWytEWcIAgVIV85mh0X/0qkEiWWezWpUmCI/3zHarpJOFWgeHg/U16K/VZXI8HQ0hg7gljk8weE8iXa2wIho/Rw6UOUxOg3A9eCG0gYO2DmHFt2Si8SEgB8ZbA/3g6/RBiFMtng4j2c4s8HSGeUMDgebHVynyrfwgs4WnzqLrxrIHX5z7BewE64eIDCWx4tjQIIQjXG8uTEKuI3rmngUxOxk0Ny5emRr8Zop7RXLM4QXaeRcaUNUsWxbhnhtm+AsY5xyzMyFiYnXpu6zYgm7yl0XMozZAazyriOHR/bqs4a3qFdNoMt8wgTGSj3NXUkw0jVwrzg7yZiXdhEJfIRQOYnPkAJcbsqaklq3WPwSkumZ2eIRzZAvjaNeNU4iQ+OlU/kZY9qr1rY+I+ww5r1HO1yp/VGGD5BeZYGJxT1vAo+UzvytuyWjDFwXzADzrLkAbdA7cjx0wf7iXmmA0EWnLXBReeomnRhZAwuROGzp6MaYJDyvlTyWYzb2IocGwpJuwaXwqcPeR/a3AiLEpHvbR9DFeizigLu2SuBIkmT7y1WQk90WsoWbhuZbebODmLFxGAr5i6E5m/kRVuVJxk5pIf+SvxmWNAKhqMCYMIIEI5mj97qsdt672uPa+ay+dYm9arvrYnJiTaObwIwkyhws1q3qZx9H5U8BmpfYHQBRJ+n3sWWzj/EBxkaagDhuABKvU/IQr3f3vinSm5UxcQvcOfUmjL6POBQ/h/d3MuKy8GBJEK2rdOb9IF5n7APB436uwGzxYbZOMVYUH/bzjwMknhD/66L4DZzw2P93xqasSV1lts/W9fGMnmOet0fC6z5kRl24tpJOZS2Xp71iIXhDx9y9cIUNNNxCROBS0drGOM1YCW9XOzYmZDR0VzNqSrdaMKG+0BqYxVpZulBuB2ajCW5shEky6ZVLPCzq9GCOmTVYUKJNWjqxr/hYZRxD5cbhYxKkowJXeYg4qcMQC6m29uQllytoQ1+oyJKEsZaqCL1SAKyhCWNMNoaWFWGVcQwZUtqRBLERrMnISo5spRSQAmqvdgzlkmSDSnY1MEhA+5EHZYxUzr3OqufiVQyu0H2XNdLdi9Swa4RVxjFEY9JOZStpPsro0QZaVYs/HcQK5uMlkYA841JBadhWUWhRr6ogmCIYRnVUCvUBlWCtW2frc8Eq4xgyJKUZk4B+eLBB2SKlcUQKFqHOjKklKmGUA7WNKtjZSocxYy36nDCW9oCrPGhKGVMdc1ecQuusUMsSDjtn2Xt6H7+REVMkY3J0buD5OjfRPXY5um0wtGW0IUZj56Y63lKXYqATOgW/HCbuleZWMFqI0bESy2SfbmANmLrJSqG7e3nURM1Lo4LAYCjC3xTMfoZQleQAb66INHocdEM7UOrukVAzCU/GGBOIy9g0MwAAuOgf/+ccj0qUCWmldcH6/OsFQClqE7Gu70HbCdcUavkzAgNlNslrAfz1NNkKGm8G3zVZydG0JIKY4pUh5CIS8RjIyPcjLiPYwWzb20kaLrTGVGO7Rw+b+SnSck1x1Yq7JawISDLmhKUFIQfiDgQGssW1cMffzBhupb7Y0MPKGP8VjWHG1LtEVbgTT1xvvrjVt8EXMMh4R0hs+9h14LFrBSuerz6R4ATZ4tLlR2Hg6owpRG2vgfJ4G1XWxPENzvFhCz/B2PZU8hrybEy2NqTjs5bwOxrjqImKMH2mq4e3cYKx9yUrbzoSxriZO0HKA/wKYzIoGZOZhwwiR3Z4n8PvMhbQcIrZWiydxwnGYhM6Bw5aD4uGSp6CyEboc/gVjdGj7vFhvn5HYxt4a3OwhV/R2DdwgrGHKKppxL/PBoJ/DyLEMXl5/0MofsQB/1H8hsK4BHyI6SNbhTMwyiICD4ndQdxMDvWewRNjfV9hJefhPj4ElC8uFrSzuux3EHXRcaFVdstXZEmLYYBASidHMIK0v2xE0bRX3LSOnzY1dm6p6575c04S+4jWpuM3txP60OSgn+COrpnP/qZbgy3KEB+jpue4k+PvePTxWGPfVtgUhM4XMAGxEEp5VUFMRUcmF1HLB0GKuMXI4wvUW04R7xRWccxiU9tBwsAowiq0TCtP9oXOHq0c20TMH1+R1kXi2lNzs/r7CstnEsK4j/AVhS1j+Hm8HSEUs776seEp2CQvje6RiG3s7o/LkmQNKU7DbMVxcePud+f27l06nIndV9hsTGoPHZJ1q0qTnmaF7itskrMzwx0jG/iGwuSdq2ChPxGCfkNJ5IGeEjGmvPOMCEsLARwlksdd6eASacXFy8Fo6wZairmIqGohdptWoA3OoZoXX6lVh9JTs1hborCYJSo5YLHnXXxDYUtI7BfOt4VgbGnw6+lteWyAM5YWZvE+1msi1AosjonlLsWL+5qrDeLgKueF2D2FlUGlCNtoZx8NKqSniKo9heVWha+tIv3u4isKm8doF6qXySMWgkT8cRA5TE6qlF3HzytKnrHPWFoU/HAES4bgDUQsVC9CyF1LTSiiYrimLOHMs3v+AhBGL2QuxG7TCjOglqeyd/KSEJF5GUN7Wr6mhy6WwkhhXhRZlzIP67iP8ZLCpty51mv0mHrnvPeD0y/usFDiTzI3Mcz59RFFZSTq74Of+TCmqXoOiX0A7cleHj6JMO4KlX2nLkgUVt1CSdnluQ4KP/ddMN9GnH4SqygtVpUabiZdq20hWiWOu5UMT29ZPo9cRNHI1z6CQ2L3oD0Rz+/ionHXiGLy3ZRuJfxMHeaBTYgXNw+/35WwPnVccS3xVpW8uLO+jRYox9Eq8Q+ncKcwRDOf+ZzGrSU2R2PKbHSunDSjhLflt0Hk34e4XtskMRvIWmGpUfzhECY+QG195WHzalpLbLULhY2xwjQgakQMARGZnF7jHeMKfx72LlYKKxn9CC3hVtMSNwl8ujzFhgaQkxR1KzQcZKZsooOfNZZ92B/OIVFYXWIPgD1qQz+wkpEKqjh92WkDYptFuhIlIehV6jqanEPiCn8h8T3wm1CbXaiwRkQtK6KopJ4/GK2rd1duFwqJ/HD9CNcO4BoSfxbd1lnFb4DGOA72Y4oNeGx48nr1xe+lsHnw82FcRGHe5tkHB3a9VPHRCdPl8BWFhfj7m7ANCrCvMDltZgVJXRP75xOfwyUWHd38IiUojBO2whRo2xZbDV8U35jDrqAwPV0V7HqYvB2ItpiXxFcUtjtnfA9RmNtTmHx4Hw4JLot/xcPmn3/qptESESpmcxVpnwVcFf+Kh8nPi47RpD9duCC+obBrHE098yHrFSzrAF/xMPkx67Wnhv8AVIpPKizL/gflQW+BZnyMiAAAAABJRU5ErkJggg==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14350" y="2941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690563</xdr:colOff>
      <xdr:row>138</xdr:row>
      <xdr:rowOff>15874</xdr:rowOff>
    </xdr:from>
    <xdr:to>
      <xdr:col>2</xdr:col>
      <xdr:colOff>3643313</xdr:colOff>
      <xdr:row>139</xdr:row>
      <xdr:rowOff>6349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14488" y="29048074"/>
          <a:ext cx="29527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50"/>
  <sheetViews>
    <sheetView topLeftCell="A145" zoomScale="120" zoomScaleNormal="120" workbookViewId="0">
      <selection activeCell="E49" sqref="E49"/>
    </sheetView>
  </sheetViews>
  <sheetFormatPr defaultRowHeight="15" x14ac:dyDescent="0.25"/>
  <cols>
    <col min="1" max="1" width="7.7109375" style="64" customWidth="1"/>
    <col min="2" max="2" width="6.140625" style="64" customWidth="1"/>
    <col min="3" max="3" width="56.42578125" style="64" customWidth="1"/>
    <col min="4" max="4" width="9.5703125" style="64" customWidth="1"/>
    <col min="5" max="5" width="15.140625" style="64" bestFit="1" customWidth="1"/>
    <col min="6" max="6" width="11.28515625" style="64" bestFit="1" customWidth="1"/>
    <col min="7" max="16384" width="9.140625" style="64"/>
  </cols>
  <sheetData>
    <row r="3" spans="1:5" ht="32.25" customHeight="1" x14ac:dyDescent="0.25">
      <c r="A3" s="137" t="s">
        <v>0</v>
      </c>
      <c r="B3" s="137"/>
      <c r="C3" s="137"/>
      <c r="D3" s="137"/>
      <c r="E3" s="137"/>
    </row>
    <row r="4" spans="1:5" x14ac:dyDescent="0.25">
      <c r="A4" s="1"/>
      <c r="B4" s="65"/>
      <c r="C4" s="65"/>
    </row>
    <row r="5" spans="1:5" ht="15.75" x14ac:dyDescent="0.25">
      <c r="A5" s="3"/>
      <c r="B5" s="65"/>
      <c r="C5" s="65"/>
    </row>
    <row r="6" spans="1:5" x14ac:dyDescent="0.25">
      <c r="A6" s="119" t="s">
        <v>1</v>
      </c>
      <c r="B6" s="119"/>
      <c r="C6" s="119"/>
      <c r="D6" s="119"/>
      <c r="E6" s="119"/>
    </row>
    <row r="7" spans="1:5" ht="15" customHeight="1" x14ac:dyDescent="0.25">
      <c r="A7" s="119" t="s">
        <v>2</v>
      </c>
      <c r="B7" s="119"/>
      <c r="C7" s="119"/>
      <c r="D7" s="119"/>
      <c r="E7" s="119"/>
    </row>
    <row r="8" spans="1:5" x14ac:dyDescent="0.25">
      <c r="A8" s="124" t="s">
        <v>3</v>
      </c>
      <c r="B8" s="125"/>
      <c r="C8" s="125"/>
      <c r="D8" s="125"/>
      <c r="E8" s="126"/>
    </row>
    <row r="9" spans="1:5" x14ac:dyDescent="0.25">
      <c r="A9" s="124" t="s">
        <v>4</v>
      </c>
      <c r="B9" s="126"/>
      <c r="C9" s="38" t="s">
        <v>248</v>
      </c>
      <c r="D9" s="39"/>
      <c r="E9" s="40"/>
    </row>
    <row r="10" spans="1:5" ht="15" customHeight="1" x14ac:dyDescent="0.25">
      <c r="A10" s="120"/>
      <c r="B10" s="120"/>
      <c r="C10" s="120"/>
      <c r="D10" s="120"/>
      <c r="E10" s="120"/>
    </row>
    <row r="11" spans="1:5" x14ac:dyDescent="0.25">
      <c r="A11" s="4"/>
      <c r="B11" s="65"/>
      <c r="C11" s="65"/>
    </row>
    <row r="12" spans="1:5" ht="15" customHeight="1" x14ac:dyDescent="0.25">
      <c r="A12" s="119" t="s">
        <v>5</v>
      </c>
      <c r="B12" s="119"/>
      <c r="C12" s="119"/>
      <c r="D12" s="119"/>
      <c r="E12" s="119"/>
    </row>
    <row r="13" spans="1:5" x14ac:dyDescent="0.25">
      <c r="A13" s="49" t="s">
        <v>6</v>
      </c>
      <c r="B13" s="130" t="s">
        <v>7</v>
      </c>
      <c r="C13" s="131"/>
      <c r="D13" s="127"/>
      <c r="E13" s="127"/>
    </row>
    <row r="14" spans="1:5" ht="15" customHeight="1" x14ac:dyDescent="0.25">
      <c r="A14" s="49" t="s">
        <v>8</v>
      </c>
      <c r="B14" s="130" t="s">
        <v>9</v>
      </c>
      <c r="C14" s="131"/>
      <c r="D14" s="120" t="s">
        <v>10</v>
      </c>
      <c r="E14" s="120"/>
    </row>
    <row r="15" spans="1:5" ht="30" customHeight="1" x14ac:dyDescent="0.25">
      <c r="A15" s="49" t="s">
        <v>11</v>
      </c>
      <c r="B15" s="130" t="s">
        <v>12</v>
      </c>
      <c r="C15" s="131"/>
      <c r="D15" s="128" t="str">
        <f>'QUAD SAL'!C10</f>
        <v>DF000160/2019  SENGE/SINAENCO</v>
      </c>
      <c r="E15" s="128"/>
    </row>
    <row r="16" spans="1:5" ht="15" customHeight="1" x14ac:dyDescent="0.25">
      <c r="A16" s="49" t="s">
        <v>13</v>
      </c>
      <c r="B16" s="130" t="s">
        <v>14</v>
      </c>
      <c r="C16" s="131"/>
      <c r="D16" s="120" t="s">
        <v>15</v>
      </c>
      <c r="E16" s="120"/>
    </row>
    <row r="17" spans="1:5" x14ac:dyDescent="0.25">
      <c r="A17" s="46"/>
      <c r="B17" s="47"/>
      <c r="C17" s="47"/>
      <c r="D17" s="48"/>
      <c r="E17" s="48"/>
    </row>
    <row r="18" spans="1:5" ht="15" customHeight="1" x14ac:dyDescent="0.25">
      <c r="A18" s="129" t="s">
        <v>16</v>
      </c>
      <c r="B18" s="129"/>
      <c r="C18" s="119"/>
      <c r="D18" s="119"/>
      <c r="E18" s="119"/>
    </row>
    <row r="19" spans="1:5" ht="48" customHeight="1" x14ac:dyDescent="0.25">
      <c r="A19" s="119" t="s">
        <v>17</v>
      </c>
      <c r="B19" s="119"/>
      <c r="C19" s="42" t="s">
        <v>18</v>
      </c>
      <c r="D19" s="119" t="s">
        <v>19</v>
      </c>
      <c r="E19" s="119"/>
    </row>
    <row r="20" spans="1:5" ht="15" customHeight="1" x14ac:dyDescent="0.25">
      <c r="A20" s="120" t="s">
        <v>20</v>
      </c>
      <c r="B20" s="120"/>
      <c r="C20" s="49" t="s">
        <v>21</v>
      </c>
      <c r="D20" s="120">
        <v>1</v>
      </c>
      <c r="E20" s="120"/>
    </row>
    <row r="21" spans="1:5" x14ac:dyDescent="0.25">
      <c r="A21" s="4"/>
      <c r="B21" s="65"/>
      <c r="C21" s="65"/>
    </row>
    <row r="22" spans="1:5" ht="15" customHeight="1" x14ac:dyDescent="0.25">
      <c r="A22" s="119" t="s">
        <v>22</v>
      </c>
      <c r="B22" s="119"/>
      <c r="C22" s="119"/>
      <c r="D22" s="119"/>
      <c r="E22" s="119"/>
    </row>
    <row r="23" spans="1:5" ht="15" customHeight="1" x14ac:dyDescent="0.25">
      <c r="A23" s="49">
        <v>1</v>
      </c>
      <c r="B23" s="130" t="s">
        <v>23</v>
      </c>
      <c r="C23" s="131"/>
      <c r="D23" s="120" t="str">
        <f>'QUAD SAL'!A10</f>
        <v>Engenheiro Responsável</v>
      </c>
      <c r="E23" s="120"/>
    </row>
    <row r="24" spans="1:5" x14ac:dyDescent="0.25">
      <c r="A24" s="49">
        <v>2</v>
      </c>
      <c r="B24" s="130" t="s">
        <v>24</v>
      </c>
      <c r="C24" s="131"/>
      <c r="D24" s="138"/>
      <c r="E24" s="138"/>
    </row>
    <row r="25" spans="1:5" ht="15" customHeight="1" x14ac:dyDescent="0.25">
      <c r="A25" s="49">
        <v>3</v>
      </c>
      <c r="B25" s="130" t="s">
        <v>25</v>
      </c>
      <c r="C25" s="131"/>
      <c r="D25" s="120" t="str">
        <f>'QUAD SAL'!B10</f>
        <v>Engenheiro</v>
      </c>
      <c r="E25" s="120"/>
    </row>
    <row r="26" spans="1:5" x14ac:dyDescent="0.25">
      <c r="A26" s="49">
        <v>4</v>
      </c>
      <c r="B26" s="130" t="s">
        <v>26</v>
      </c>
      <c r="C26" s="131"/>
      <c r="D26" s="127">
        <v>43221</v>
      </c>
      <c r="E26" s="127"/>
    </row>
    <row r="27" spans="1:5" x14ac:dyDescent="0.25">
      <c r="A27" s="49">
        <v>5</v>
      </c>
      <c r="B27" s="130" t="s">
        <v>27</v>
      </c>
      <c r="C27" s="131"/>
      <c r="D27" s="120">
        <f>'AN XII-4 RESUMO MO'!B9</f>
        <v>1</v>
      </c>
      <c r="E27" s="120"/>
    </row>
    <row r="28" spans="1:5" x14ac:dyDescent="0.25">
      <c r="A28" s="4"/>
      <c r="B28" s="65"/>
      <c r="C28" s="65"/>
    </row>
    <row r="29" spans="1:5" ht="15" customHeight="1" x14ac:dyDescent="0.25">
      <c r="A29" s="119" t="s">
        <v>28</v>
      </c>
      <c r="B29" s="119"/>
      <c r="C29" s="119"/>
      <c r="D29" s="119"/>
      <c r="E29" s="119"/>
    </row>
    <row r="30" spans="1:5" x14ac:dyDescent="0.25">
      <c r="A30" s="42" t="s">
        <v>29</v>
      </c>
      <c r="B30" s="134" t="s">
        <v>30</v>
      </c>
      <c r="C30" s="134"/>
      <c r="D30" s="134"/>
      <c r="E30" s="42" t="s">
        <v>31</v>
      </c>
    </row>
    <row r="31" spans="1:5" x14ac:dyDescent="0.25">
      <c r="A31" s="49" t="s">
        <v>6</v>
      </c>
      <c r="B31" s="135" t="s">
        <v>32</v>
      </c>
      <c r="C31" s="135"/>
      <c r="D31" s="135"/>
      <c r="E31" s="44">
        <f>D24</f>
        <v>0</v>
      </c>
    </row>
    <row r="32" spans="1:5" x14ac:dyDescent="0.25">
      <c r="A32" s="49" t="s">
        <v>8</v>
      </c>
      <c r="B32" s="135" t="s">
        <v>33</v>
      </c>
      <c r="C32" s="135"/>
      <c r="D32" s="135"/>
      <c r="E32" s="44">
        <f>'QUAD SAL'!F10</f>
        <v>0</v>
      </c>
    </row>
    <row r="33" spans="1:5" x14ac:dyDescent="0.25">
      <c r="A33" s="49" t="s">
        <v>11</v>
      </c>
      <c r="B33" s="135" t="s">
        <v>34</v>
      </c>
      <c r="C33" s="135"/>
      <c r="D33" s="135"/>
      <c r="E33" s="44">
        <f>'QUAD SAL'!E10</f>
        <v>0</v>
      </c>
    </row>
    <row r="34" spans="1:5" x14ac:dyDescent="0.25">
      <c r="A34" s="49" t="s">
        <v>13</v>
      </c>
      <c r="B34" s="135" t="s">
        <v>35</v>
      </c>
      <c r="C34" s="135"/>
      <c r="D34" s="135"/>
      <c r="E34" s="44">
        <v>0</v>
      </c>
    </row>
    <row r="35" spans="1:5" x14ac:dyDescent="0.25">
      <c r="A35" s="49" t="s">
        <v>36</v>
      </c>
      <c r="B35" s="135" t="s">
        <v>37</v>
      </c>
      <c r="C35" s="135"/>
      <c r="D35" s="135"/>
      <c r="E35" s="44">
        <v>0</v>
      </c>
    </row>
    <row r="36" spans="1:5" x14ac:dyDescent="0.25">
      <c r="A36" s="49" t="s">
        <v>38</v>
      </c>
      <c r="B36" s="135" t="s">
        <v>39</v>
      </c>
      <c r="C36" s="135"/>
      <c r="D36" s="135"/>
      <c r="E36" s="44">
        <v>0</v>
      </c>
    </row>
    <row r="37" spans="1:5" x14ac:dyDescent="0.25">
      <c r="A37" s="49" t="s">
        <v>40</v>
      </c>
      <c r="B37" s="135" t="s">
        <v>41</v>
      </c>
      <c r="C37" s="135"/>
      <c r="D37" s="135"/>
      <c r="E37" s="44">
        <v>0</v>
      </c>
    </row>
    <row r="38" spans="1:5" ht="15" customHeight="1" x14ac:dyDescent="0.25">
      <c r="A38" s="116" t="s">
        <v>42</v>
      </c>
      <c r="B38" s="116"/>
      <c r="C38" s="116"/>
      <c r="D38" s="116"/>
      <c r="E38" s="45">
        <f>SUM(E31:E37)</f>
        <v>0</v>
      </c>
    </row>
    <row r="39" spans="1:5" x14ac:dyDescent="0.25">
      <c r="A39" s="4"/>
      <c r="B39" s="65"/>
      <c r="C39" s="65"/>
    </row>
    <row r="40" spans="1:5" x14ac:dyDescent="0.25">
      <c r="A40" s="4"/>
      <c r="B40" s="65"/>
      <c r="C40" s="65"/>
    </row>
    <row r="41" spans="1:5" ht="15" customHeight="1" x14ac:dyDescent="0.25">
      <c r="A41" s="140" t="s">
        <v>43</v>
      </c>
      <c r="B41" s="141"/>
      <c r="C41" s="141"/>
      <c r="D41" s="141"/>
      <c r="E41" s="142"/>
    </row>
    <row r="42" spans="1:5" x14ac:dyDescent="0.25">
      <c r="A42" s="42" t="s">
        <v>44</v>
      </c>
      <c r="B42" s="134" t="s">
        <v>45</v>
      </c>
      <c r="C42" s="134"/>
      <c r="D42" s="134"/>
      <c r="E42" s="23" t="s">
        <v>31</v>
      </c>
    </row>
    <row r="43" spans="1:5" x14ac:dyDescent="0.25">
      <c r="A43" s="49" t="s">
        <v>6</v>
      </c>
      <c r="B43" s="135" t="s">
        <v>46</v>
      </c>
      <c r="C43" s="135"/>
      <c r="D43" s="135"/>
      <c r="E43" s="36">
        <v>0</v>
      </c>
    </row>
    <row r="44" spans="1:5" x14ac:dyDescent="0.25">
      <c r="A44" s="49" t="s">
        <v>47</v>
      </c>
      <c r="B44" s="135" t="s">
        <v>48</v>
      </c>
      <c r="C44" s="135"/>
      <c r="D44" s="135"/>
      <c r="E44" s="36">
        <v>0</v>
      </c>
    </row>
    <row r="45" spans="1:5" x14ac:dyDescent="0.25">
      <c r="A45" s="49" t="s">
        <v>8</v>
      </c>
      <c r="B45" s="135" t="s">
        <v>49</v>
      </c>
      <c r="C45" s="135"/>
      <c r="D45" s="135"/>
      <c r="E45" s="36">
        <v>0</v>
      </c>
    </row>
    <row r="46" spans="1:5" x14ac:dyDescent="0.25">
      <c r="A46" s="49" t="s">
        <v>11</v>
      </c>
      <c r="B46" s="135" t="s">
        <v>50</v>
      </c>
      <c r="C46" s="135"/>
      <c r="D46" s="135"/>
      <c r="E46" s="36">
        <f>'QUAD SAL'!I10</f>
        <v>0</v>
      </c>
    </row>
    <row r="47" spans="1:5" x14ac:dyDescent="0.25">
      <c r="A47" s="49" t="s">
        <v>13</v>
      </c>
      <c r="B47" s="135" t="s">
        <v>51</v>
      </c>
      <c r="C47" s="135"/>
      <c r="D47" s="135"/>
      <c r="E47" s="36">
        <f>0</f>
        <v>0</v>
      </c>
    </row>
    <row r="48" spans="1:5" x14ac:dyDescent="0.25">
      <c r="A48" s="49" t="s">
        <v>36</v>
      </c>
      <c r="B48" s="135" t="s">
        <v>52</v>
      </c>
      <c r="C48" s="135"/>
      <c r="D48" s="135"/>
      <c r="E48" s="36">
        <v>0</v>
      </c>
    </row>
    <row r="49" spans="1:5" x14ac:dyDescent="0.25">
      <c r="A49" s="49" t="s">
        <v>38</v>
      </c>
      <c r="B49" s="135" t="s">
        <v>53</v>
      </c>
      <c r="C49" s="135"/>
      <c r="D49" s="135"/>
      <c r="E49" s="36">
        <f>'QUAD SAL'!J10</f>
        <v>0</v>
      </c>
    </row>
    <row r="50" spans="1:5" ht="15" customHeight="1" x14ac:dyDescent="0.25">
      <c r="A50" s="116" t="s">
        <v>54</v>
      </c>
      <c r="B50" s="116"/>
      <c r="C50" s="116"/>
      <c r="D50" s="116"/>
      <c r="E50" s="37">
        <f>SUM(E43:E49)</f>
        <v>0</v>
      </c>
    </row>
    <row r="51" spans="1:5" ht="15" customHeight="1" x14ac:dyDescent="0.25">
      <c r="A51" s="136" t="s">
        <v>55</v>
      </c>
      <c r="B51" s="133"/>
      <c r="C51" s="133"/>
      <c r="D51" s="133"/>
      <c r="E51" s="133"/>
    </row>
    <row r="52" spans="1:5" x14ac:dyDescent="0.25">
      <c r="A52" s="4"/>
      <c r="B52" s="65"/>
      <c r="C52" s="65"/>
    </row>
    <row r="53" spans="1:5" x14ac:dyDescent="0.25">
      <c r="A53" s="4"/>
      <c r="B53" s="65"/>
      <c r="C53" s="65"/>
    </row>
    <row r="54" spans="1:5" ht="15" customHeight="1" x14ac:dyDescent="0.25">
      <c r="A54" s="119" t="s">
        <v>56</v>
      </c>
      <c r="B54" s="119"/>
      <c r="C54" s="119"/>
      <c r="D54" s="119"/>
      <c r="E54" s="119"/>
    </row>
    <row r="55" spans="1:5" x14ac:dyDescent="0.25">
      <c r="A55" s="41" t="s">
        <v>57</v>
      </c>
      <c r="B55" s="139" t="s">
        <v>58</v>
      </c>
      <c r="C55" s="139"/>
      <c r="D55" s="139"/>
      <c r="E55" s="17" t="s">
        <v>31</v>
      </c>
    </row>
    <row r="56" spans="1:5" x14ac:dyDescent="0.25">
      <c r="A56" s="49" t="s">
        <v>6</v>
      </c>
      <c r="B56" s="135" t="s">
        <v>59</v>
      </c>
      <c r="C56" s="135"/>
      <c r="D56" s="135"/>
      <c r="E56" s="36">
        <v>0</v>
      </c>
    </row>
    <row r="57" spans="1:5" x14ac:dyDescent="0.25">
      <c r="A57" s="49" t="s">
        <v>8</v>
      </c>
      <c r="B57" s="135" t="s">
        <v>60</v>
      </c>
      <c r="C57" s="135"/>
      <c r="D57" s="135"/>
      <c r="E57" s="36">
        <v>0</v>
      </c>
    </row>
    <row r="58" spans="1:5" x14ac:dyDescent="0.25">
      <c r="A58" s="49" t="s">
        <v>11</v>
      </c>
      <c r="B58" s="135" t="s">
        <v>61</v>
      </c>
      <c r="C58" s="135"/>
      <c r="D58" s="135"/>
      <c r="E58" s="36">
        <v>0</v>
      </c>
    </row>
    <row r="59" spans="1:5" x14ac:dyDescent="0.25">
      <c r="A59" s="49" t="s">
        <v>13</v>
      </c>
      <c r="B59" s="135" t="s">
        <v>62</v>
      </c>
      <c r="C59" s="135"/>
      <c r="D59" s="135"/>
      <c r="E59" s="36">
        <v>0</v>
      </c>
    </row>
    <row r="60" spans="1:5" ht="15" customHeight="1" x14ac:dyDescent="0.25">
      <c r="A60" s="116" t="s">
        <v>63</v>
      </c>
      <c r="B60" s="116"/>
      <c r="C60" s="116"/>
      <c r="D60" s="116"/>
      <c r="E60" s="37">
        <f>SUM(E56:E59)</f>
        <v>0</v>
      </c>
    </row>
    <row r="61" spans="1:5" ht="15" customHeight="1" x14ac:dyDescent="0.25">
      <c r="A61" s="132" t="s">
        <v>64</v>
      </c>
      <c r="B61" s="133"/>
      <c r="C61" s="133"/>
      <c r="D61" s="133"/>
      <c r="E61" s="133"/>
    </row>
    <row r="62" spans="1:5" x14ac:dyDescent="0.25">
      <c r="A62" s="4"/>
      <c r="B62" s="65"/>
      <c r="C62" s="65"/>
    </row>
    <row r="63" spans="1:5" x14ac:dyDescent="0.25">
      <c r="A63" s="109" t="s">
        <v>65</v>
      </c>
      <c r="B63" s="110"/>
      <c r="C63" s="110"/>
      <c r="D63" s="110"/>
      <c r="E63" s="111"/>
    </row>
    <row r="64" spans="1:5" x14ac:dyDescent="0.25">
      <c r="A64" s="109" t="s">
        <v>66</v>
      </c>
      <c r="B64" s="110"/>
      <c r="C64" s="110"/>
      <c r="D64" s="110"/>
      <c r="E64" s="111"/>
    </row>
    <row r="65" spans="1:5" ht="15" customHeight="1" x14ac:dyDescent="0.25">
      <c r="A65" s="7" t="s">
        <v>67</v>
      </c>
      <c r="B65" s="117" t="s">
        <v>68</v>
      </c>
      <c r="C65" s="118"/>
      <c r="D65" s="7" t="s">
        <v>69</v>
      </c>
      <c r="E65" s="7" t="s">
        <v>31</v>
      </c>
    </row>
    <row r="66" spans="1:5" ht="15" customHeight="1" x14ac:dyDescent="0.25">
      <c r="A66" s="5" t="s">
        <v>6</v>
      </c>
      <c r="B66" s="114" t="s">
        <v>70</v>
      </c>
      <c r="C66" s="115"/>
      <c r="D66" s="43">
        <v>0.2</v>
      </c>
      <c r="E66" s="34">
        <f>ROUND(($E$38*D66),2)</f>
        <v>0</v>
      </c>
    </row>
    <row r="67" spans="1:5" x14ac:dyDescent="0.25">
      <c r="A67" s="5" t="s">
        <v>8</v>
      </c>
      <c r="B67" s="114" t="s">
        <v>71</v>
      </c>
      <c r="C67" s="115"/>
      <c r="D67" s="43">
        <v>1.4999999999999999E-2</v>
      </c>
      <c r="E67" s="34">
        <f t="shared" ref="E67:E73" si="0">ROUND(($E$38*D67),2)</f>
        <v>0</v>
      </c>
    </row>
    <row r="68" spans="1:5" x14ac:dyDescent="0.25">
      <c r="A68" s="5" t="s">
        <v>11</v>
      </c>
      <c r="B68" s="114" t="s">
        <v>72</v>
      </c>
      <c r="C68" s="115"/>
      <c r="D68" s="43">
        <v>0.01</v>
      </c>
      <c r="E68" s="34">
        <f t="shared" si="0"/>
        <v>0</v>
      </c>
    </row>
    <row r="69" spans="1:5" x14ac:dyDescent="0.25">
      <c r="A69" s="5" t="s">
        <v>13</v>
      </c>
      <c r="B69" s="114" t="s">
        <v>73</v>
      </c>
      <c r="C69" s="115"/>
      <c r="D69" s="43">
        <v>2E-3</v>
      </c>
      <c r="E69" s="34">
        <f t="shared" si="0"/>
        <v>0</v>
      </c>
    </row>
    <row r="70" spans="1:5" x14ac:dyDescent="0.25">
      <c r="A70" s="5" t="s">
        <v>36</v>
      </c>
      <c r="B70" s="114" t="s">
        <v>74</v>
      </c>
      <c r="C70" s="115"/>
      <c r="D70" s="43">
        <v>2.5000000000000001E-2</v>
      </c>
      <c r="E70" s="34">
        <f t="shared" si="0"/>
        <v>0</v>
      </c>
    </row>
    <row r="71" spans="1:5" x14ac:dyDescent="0.25">
      <c r="A71" s="5" t="s">
        <v>38</v>
      </c>
      <c r="B71" s="114" t="s">
        <v>75</v>
      </c>
      <c r="C71" s="115"/>
      <c r="D71" s="43">
        <v>0.08</v>
      </c>
      <c r="E71" s="34">
        <f t="shared" si="0"/>
        <v>0</v>
      </c>
    </row>
    <row r="72" spans="1:5" x14ac:dyDescent="0.25">
      <c r="A72" s="5" t="s">
        <v>40</v>
      </c>
      <c r="B72" s="114" t="s">
        <v>76</v>
      </c>
      <c r="C72" s="115"/>
      <c r="D72" s="43">
        <v>0.06</v>
      </c>
      <c r="E72" s="34">
        <f t="shared" si="0"/>
        <v>0</v>
      </c>
    </row>
    <row r="73" spans="1:5" x14ac:dyDescent="0.25">
      <c r="A73" s="8" t="s">
        <v>77</v>
      </c>
      <c r="B73" s="112" t="s">
        <v>78</v>
      </c>
      <c r="C73" s="113"/>
      <c r="D73" s="50">
        <v>6.0000000000000001E-3</v>
      </c>
      <c r="E73" s="34">
        <f t="shared" si="0"/>
        <v>0</v>
      </c>
    </row>
    <row r="74" spans="1:5" x14ac:dyDescent="0.25">
      <c r="A74" s="116" t="s">
        <v>79</v>
      </c>
      <c r="B74" s="116"/>
      <c r="C74" s="116"/>
      <c r="D74" s="51">
        <f>SUM(D66:D73)</f>
        <v>0.39800000000000008</v>
      </c>
      <c r="E74" s="37">
        <f>SUM(E66:E73)</f>
        <v>0</v>
      </c>
    </row>
    <row r="75" spans="1:5" x14ac:dyDescent="0.25">
      <c r="A75" s="4"/>
      <c r="B75" s="65"/>
      <c r="C75" s="65"/>
    </row>
    <row r="76" spans="1:5" x14ac:dyDescent="0.25">
      <c r="A76" s="109" t="s">
        <v>80</v>
      </c>
      <c r="B76" s="110"/>
      <c r="C76" s="110"/>
      <c r="D76" s="110"/>
      <c r="E76" s="111"/>
    </row>
    <row r="77" spans="1:5" ht="15" customHeight="1" x14ac:dyDescent="0.25">
      <c r="A77" s="7" t="s">
        <v>81</v>
      </c>
      <c r="B77" s="117" t="s">
        <v>82</v>
      </c>
      <c r="C77" s="118"/>
      <c r="D77" s="7" t="s">
        <v>69</v>
      </c>
      <c r="E77" s="7" t="s">
        <v>31</v>
      </c>
    </row>
    <row r="78" spans="1:5" ht="15" customHeight="1" x14ac:dyDescent="0.25">
      <c r="A78" s="5" t="s">
        <v>6</v>
      </c>
      <c r="B78" s="114" t="s">
        <v>234</v>
      </c>
      <c r="C78" s="115"/>
      <c r="D78" s="43">
        <v>8.3299999999999999E-2</v>
      </c>
      <c r="E78" s="34">
        <f t="shared" ref="E78" si="1">ROUND(($E$38*D78),2)</f>
        <v>0</v>
      </c>
    </row>
    <row r="79" spans="1:5" ht="15" customHeight="1" x14ac:dyDescent="0.25">
      <c r="A79" s="5"/>
      <c r="B79" s="121" t="s">
        <v>83</v>
      </c>
      <c r="C79" s="123"/>
      <c r="D79" s="54">
        <f>SUM(D78)</f>
        <v>8.3299999999999999E-2</v>
      </c>
      <c r="E79" s="55">
        <f>SUM(E78)</f>
        <v>0</v>
      </c>
    </row>
    <row r="80" spans="1:5" ht="15" customHeight="1" x14ac:dyDescent="0.25">
      <c r="A80" s="52" t="s">
        <v>8</v>
      </c>
      <c r="B80" s="114" t="s">
        <v>84</v>
      </c>
      <c r="C80" s="115"/>
      <c r="D80" s="50">
        <f>(D74*D79)</f>
        <v>3.3153400000000006E-2</v>
      </c>
      <c r="E80" s="34">
        <f t="shared" ref="E80:E81" si="2">ROUND(($E$38*D80),2)</f>
        <v>0</v>
      </c>
    </row>
    <row r="81" spans="1:5" ht="30" customHeight="1" x14ac:dyDescent="0.25">
      <c r="A81" s="5" t="s">
        <v>11</v>
      </c>
      <c r="B81" s="114" t="s">
        <v>240</v>
      </c>
      <c r="C81" s="115"/>
      <c r="D81" s="43">
        <v>0.121</v>
      </c>
      <c r="E81" s="34">
        <f t="shared" si="2"/>
        <v>0</v>
      </c>
    </row>
    <row r="82" spans="1:5" x14ac:dyDescent="0.25">
      <c r="A82" s="116" t="s">
        <v>79</v>
      </c>
      <c r="B82" s="116"/>
      <c r="C82" s="116"/>
      <c r="D82" s="53">
        <f>SUM(D79:D81)</f>
        <v>0.23745340000000001</v>
      </c>
      <c r="E82" s="35">
        <f>SUM(E79:E81)</f>
        <v>0</v>
      </c>
    </row>
    <row r="83" spans="1:5" x14ac:dyDescent="0.25">
      <c r="A83" s="4"/>
      <c r="B83" s="65"/>
      <c r="C83" s="65"/>
    </row>
    <row r="84" spans="1:5" x14ac:dyDescent="0.25">
      <c r="A84" s="109" t="s">
        <v>85</v>
      </c>
      <c r="B84" s="110"/>
      <c r="C84" s="110"/>
      <c r="D84" s="110"/>
      <c r="E84" s="111"/>
    </row>
    <row r="85" spans="1:5" ht="15" customHeight="1" x14ac:dyDescent="0.25">
      <c r="A85" s="7" t="s">
        <v>86</v>
      </c>
      <c r="B85" s="117" t="s">
        <v>87</v>
      </c>
      <c r="C85" s="118"/>
      <c r="D85" s="7" t="s">
        <v>69</v>
      </c>
      <c r="E85" s="7" t="s">
        <v>31</v>
      </c>
    </row>
    <row r="86" spans="1:5" ht="30" customHeight="1" x14ac:dyDescent="0.25">
      <c r="A86" s="5" t="s">
        <v>6</v>
      </c>
      <c r="B86" s="114" t="s">
        <v>235</v>
      </c>
      <c r="C86" s="115"/>
      <c r="D86" s="43"/>
      <c r="E86" s="34">
        <f t="shared" ref="E86:E87" si="3">ROUND(($E$38*D86),2)</f>
        <v>0</v>
      </c>
    </row>
    <row r="87" spans="1:5" ht="15" customHeight="1" x14ac:dyDescent="0.25">
      <c r="A87" s="8" t="s">
        <v>8</v>
      </c>
      <c r="B87" s="112" t="s">
        <v>88</v>
      </c>
      <c r="C87" s="113"/>
      <c r="D87" s="43">
        <f>D74*D86</f>
        <v>0</v>
      </c>
      <c r="E87" s="34">
        <f t="shared" si="3"/>
        <v>0</v>
      </c>
    </row>
    <row r="88" spans="1:5" x14ac:dyDescent="0.25">
      <c r="A88" s="116" t="s">
        <v>79</v>
      </c>
      <c r="B88" s="116"/>
      <c r="C88" s="116"/>
      <c r="D88" s="53">
        <f>SUM(D86:D87)</f>
        <v>0</v>
      </c>
      <c r="E88" s="35">
        <f>SUM(E86:E87)</f>
        <v>0</v>
      </c>
    </row>
    <row r="89" spans="1:5" x14ac:dyDescent="0.25">
      <c r="A89" s="4"/>
      <c r="B89" s="65"/>
      <c r="C89" s="65"/>
    </row>
    <row r="90" spans="1:5" x14ac:dyDescent="0.25">
      <c r="A90" s="109" t="s">
        <v>89</v>
      </c>
      <c r="B90" s="110"/>
      <c r="C90" s="110"/>
      <c r="D90" s="110"/>
      <c r="E90" s="111"/>
    </row>
    <row r="91" spans="1:5" ht="15" customHeight="1" x14ac:dyDescent="0.25">
      <c r="A91" s="7" t="s">
        <v>90</v>
      </c>
      <c r="B91" s="117" t="s">
        <v>91</v>
      </c>
      <c r="C91" s="118"/>
      <c r="D91" s="7" t="s">
        <v>69</v>
      </c>
      <c r="E91" s="7" t="s">
        <v>31</v>
      </c>
    </row>
    <row r="92" spans="1:5" ht="15" customHeight="1" x14ac:dyDescent="0.25">
      <c r="A92" s="5" t="s">
        <v>6</v>
      </c>
      <c r="B92" s="114" t="s">
        <v>236</v>
      </c>
      <c r="C92" s="115"/>
      <c r="D92" s="43">
        <v>1.8100000000000002E-2</v>
      </c>
      <c r="E92" s="34">
        <f t="shared" ref="E92:E97" si="4">ROUND(($E$38*D92),2)</f>
        <v>0</v>
      </c>
    </row>
    <row r="93" spans="1:5" ht="15" customHeight="1" x14ac:dyDescent="0.25">
      <c r="A93" s="5" t="s">
        <v>8</v>
      </c>
      <c r="B93" s="114" t="s">
        <v>92</v>
      </c>
      <c r="C93" s="115"/>
      <c r="D93" s="43">
        <f>D71*D92</f>
        <v>1.4480000000000001E-3</v>
      </c>
      <c r="E93" s="34">
        <f t="shared" si="4"/>
        <v>0</v>
      </c>
    </row>
    <row r="94" spans="1:5" ht="30" customHeight="1" x14ac:dyDescent="0.25">
      <c r="A94" s="5" t="s">
        <v>11</v>
      </c>
      <c r="B94" s="114" t="s">
        <v>237</v>
      </c>
      <c r="C94" s="115"/>
      <c r="D94" s="43">
        <v>4.2500000000000003E-2</v>
      </c>
      <c r="E94" s="34">
        <f t="shared" si="4"/>
        <v>0</v>
      </c>
    </row>
    <row r="95" spans="1:5" ht="15" customHeight="1" x14ac:dyDescent="0.25">
      <c r="A95" s="5" t="s">
        <v>13</v>
      </c>
      <c r="B95" s="114" t="s">
        <v>238</v>
      </c>
      <c r="C95" s="115"/>
      <c r="D95" s="43">
        <v>2.8999999999999998E-3</v>
      </c>
      <c r="E95" s="34">
        <f t="shared" si="4"/>
        <v>0</v>
      </c>
    </row>
    <row r="96" spans="1:5" ht="15" customHeight="1" x14ac:dyDescent="0.25">
      <c r="A96" s="5" t="s">
        <v>36</v>
      </c>
      <c r="B96" s="114" t="s">
        <v>93</v>
      </c>
      <c r="C96" s="115"/>
      <c r="D96" s="43">
        <f>D74*D95</f>
        <v>1.1542000000000002E-3</v>
      </c>
      <c r="E96" s="34">
        <f t="shared" si="4"/>
        <v>0</v>
      </c>
    </row>
    <row r="97" spans="1:6" ht="30" customHeight="1" x14ac:dyDescent="0.25">
      <c r="A97" s="5" t="s">
        <v>38</v>
      </c>
      <c r="B97" s="114" t="s">
        <v>239</v>
      </c>
      <c r="C97" s="115"/>
      <c r="D97" s="43">
        <v>7.4999999999999997E-3</v>
      </c>
      <c r="E97" s="34">
        <f t="shared" si="4"/>
        <v>0</v>
      </c>
    </row>
    <row r="98" spans="1:6" x14ac:dyDescent="0.25">
      <c r="A98" s="116" t="s">
        <v>79</v>
      </c>
      <c r="B98" s="116"/>
      <c r="C98" s="116"/>
      <c r="D98" s="53">
        <f>SUM(D92:D97)</f>
        <v>7.3602200000000007E-2</v>
      </c>
      <c r="E98" s="35">
        <f>SUM(E92:E97)</f>
        <v>0</v>
      </c>
    </row>
    <row r="99" spans="1:6" x14ac:dyDescent="0.25">
      <c r="A99" s="4"/>
      <c r="B99" s="65"/>
      <c r="C99" s="65"/>
    </row>
    <row r="100" spans="1:6" x14ac:dyDescent="0.25">
      <c r="A100" s="109" t="s">
        <v>95</v>
      </c>
      <c r="B100" s="110"/>
      <c r="C100" s="110"/>
      <c r="D100" s="110"/>
      <c r="E100" s="111"/>
    </row>
    <row r="101" spans="1:6" ht="15" customHeight="1" x14ac:dyDescent="0.25">
      <c r="A101" s="7" t="s">
        <v>96</v>
      </c>
      <c r="B101" s="117" t="s">
        <v>97</v>
      </c>
      <c r="C101" s="118"/>
      <c r="D101" s="7" t="s">
        <v>69</v>
      </c>
      <c r="E101" s="7" t="s">
        <v>31</v>
      </c>
    </row>
    <row r="102" spans="1:6" ht="30" customHeight="1" x14ac:dyDescent="0.25">
      <c r="A102" s="5" t="s">
        <v>6</v>
      </c>
      <c r="B102" s="114" t="s">
        <v>241</v>
      </c>
      <c r="C102" s="115"/>
      <c r="D102" s="43">
        <v>9.4999999999999998E-3</v>
      </c>
      <c r="E102" s="34">
        <f t="shared" ref="E102:E107" si="5">ROUND(($E$38*D102),2)</f>
        <v>0</v>
      </c>
    </row>
    <row r="103" spans="1:6" ht="15" customHeight="1" x14ac:dyDescent="0.25">
      <c r="A103" s="5" t="s">
        <v>8</v>
      </c>
      <c r="B103" s="114" t="s">
        <v>242</v>
      </c>
      <c r="C103" s="115"/>
      <c r="D103" s="43"/>
      <c r="E103" s="34">
        <f t="shared" si="5"/>
        <v>0</v>
      </c>
    </row>
    <row r="104" spans="1:6" ht="30" customHeight="1" x14ac:dyDescent="0.25">
      <c r="A104" s="5" t="s">
        <v>11</v>
      </c>
      <c r="B104" s="114" t="s">
        <v>244</v>
      </c>
      <c r="C104" s="115"/>
      <c r="D104" s="43"/>
      <c r="E104" s="34">
        <f t="shared" si="5"/>
        <v>0</v>
      </c>
    </row>
    <row r="105" spans="1:6" ht="15" customHeight="1" x14ac:dyDescent="0.25">
      <c r="A105" s="5" t="s">
        <v>13</v>
      </c>
      <c r="B105" s="114" t="s">
        <v>243</v>
      </c>
      <c r="C105" s="115"/>
      <c r="D105" s="43"/>
      <c r="E105" s="34">
        <f t="shared" si="5"/>
        <v>0</v>
      </c>
    </row>
    <row r="106" spans="1:6" ht="15" customHeight="1" x14ac:dyDescent="0.25">
      <c r="A106" s="5" t="s">
        <v>36</v>
      </c>
      <c r="B106" s="114" t="s">
        <v>245</v>
      </c>
      <c r="C106" s="115"/>
      <c r="D106" s="43"/>
      <c r="E106" s="34">
        <f t="shared" si="5"/>
        <v>0</v>
      </c>
      <c r="F106" s="66"/>
    </row>
    <row r="107" spans="1:6" ht="15" customHeight="1" x14ac:dyDescent="0.25">
      <c r="A107" s="5" t="s">
        <v>38</v>
      </c>
      <c r="B107" s="114" t="s">
        <v>246</v>
      </c>
      <c r="C107" s="115"/>
      <c r="D107" s="43">
        <v>0</v>
      </c>
      <c r="E107" s="34">
        <f t="shared" si="5"/>
        <v>0</v>
      </c>
    </row>
    <row r="108" spans="1:6" x14ac:dyDescent="0.25">
      <c r="A108" s="116" t="s">
        <v>83</v>
      </c>
      <c r="B108" s="116"/>
      <c r="C108" s="116"/>
      <c r="D108" s="53">
        <f>SUM(D102:D107)</f>
        <v>9.4999999999999998E-3</v>
      </c>
      <c r="E108" s="35">
        <f>SUM(E102:E107)</f>
        <v>0</v>
      </c>
    </row>
    <row r="109" spans="1:6" ht="30" customHeight="1" x14ac:dyDescent="0.25">
      <c r="A109" s="5" t="s">
        <v>40</v>
      </c>
      <c r="B109" s="114" t="s">
        <v>247</v>
      </c>
      <c r="C109" s="115"/>
      <c r="D109" s="43">
        <f>D74*(D82+D108)</f>
        <v>9.8287453200000027E-2</v>
      </c>
      <c r="E109" s="34">
        <f t="shared" ref="E109" si="6">ROUND(($E$38*D109),2)</f>
        <v>0</v>
      </c>
    </row>
    <row r="110" spans="1:6" x14ac:dyDescent="0.25">
      <c r="A110" s="116" t="s">
        <v>79</v>
      </c>
      <c r="B110" s="116"/>
      <c r="C110" s="116"/>
      <c r="D110" s="53">
        <f>SUM(D108:D109)</f>
        <v>0.10778745320000002</v>
      </c>
      <c r="E110" s="35">
        <f>SUM(E108:E109)</f>
        <v>0</v>
      </c>
    </row>
    <row r="111" spans="1:6" x14ac:dyDescent="0.25">
      <c r="A111" s="4"/>
      <c r="B111" s="65"/>
      <c r="C111" s="65"/>
    </row>
    <row r="112" spans="1:6" ht="15" customHeight="1" x14ac:dyDescent="0.25">
      <c r="A112" s="119" t="s">
        <v>98</v>
      </c>
      <c r="B112" s="119"/>
      <c r="C112" s="119"/>
      <c r="D112" s="119"/>
      <c r="E112" s="119"/>
    </row>
    <row r="113" spans="1:5" ht="15" customHeight="1" x14ac:dyDescent="0.25">
      <c r="A113" s="26">
        <v>4</v>
      </c>
      <c r="B113" s="144" t="s">
        <v>99</v>
      </c>
      <c r="C113" s="145"/>
      <c r="D113" s="26" t="s">
        <v>69</v>
      </c>
      <c r="E113" s="26" t="s">
        <v>31</v>
      </c>
    </row>
    <row r="114" spans="1:5" ht="15" customHeight="1" x14ac:dyDescent="0.25">
      <c r="A114" s="5" t="s">
        <v>67</v>
      </c>
      <c r="B114" s="114" t="s">
        <v>100</v>
      </c>
      <c r="C114" s="115"/>
      <c r="D114" s="43">
        <f>D74</f>
        <v>0.39800000000000008</v>
      </c>
      <c r="E114" s="34">
        <f>E74</f>
        <v>0</v>
      </c>
    </row>
    <row r="115" spans="1:5" ht="15" customHeight="1" x14ac:dyDescent="0.25">
      <c r="A115" s="5" t="s">
        <v>81</v>
      </c>
      <c r="B115" s="114" t="s">
        <v>101</v>
      </c>
      <c r="C115" s="115"/>
      <c r="D115" s="43">
        <f>D82</f>
        <v>0.23745340000000001</v>
      </c>
      <c r="E115" s="34">
        <f>E82</f>
        <v>0</v>
      </c>
    </row>
    <row r="116" spans="1:5" ht="15" customHeight="1" x14ac:dyDescent="0.25">
      <c r="A116" s="5" t="s">
        <v>86</v>
      </c>
      <c r="B116" s="114" t="s">
        <v>87</v>
      </c>
      <c r="C116" s="115"/>
      <c r="D116" s="43">
        <f>D88</f>
        <v>0</v>
      </c>
      <c r="E116" s="34">
        <f>E88</f>
        <v>0</v>
      </c>
    </row>
    <row r="117" spans="1:5" ht="15" customHeight="1" x14ac:dyDescent="0.25">
      <c r="A117" s="5" t="s">
        <v>90</v>
      </c>
      <c r="B117" s="114" t="s">
        <v>102</v>
      </c>
      <c r="C117" s="115"/>
      <c r="D117" s="43">
        <f>D98</f>
        <v>7.3602200000000007E-2</v>
      </c>
      <c r="E117" s="34">
        <f>E98</f>
        <v>0</v>
      </c>
    </row>
    <row r="118" spans="1:5" ht="15" customHeight="1" x14ac:dyDescent="0.25">
      <c r="A118" s="5" t="s">
        <v>96</v>
      </c>
      <c r="B118" s="114" t="s">
        <v>103</v>
      </c>
      <c r="C118" s="115"/>
      <c r="D118" s="43">
        <f>D110</f>
        <v>0.10778745320000002</v>
      </c>
      <c r="E118" s="34">
        <f>E110</f>
        <v>0</v>
      </c>
    </row>
    <row r="119" spans="1:5" ht="15" customHeight="1" x14ac:dyDescent="0.25">
      <c r="A119" s="5" t="s">
        <v>104</v>
      </c>
      <c r="B119" s="114" t="s">
        <v>105</v>
      </c>
      <c r="C119" s="115"/>
      <c r="D119" s="43">
        <v>0</v>
      </c>
      <c r="E119" s="34">
        <v>0</v>
      </c>
    </row>
    <row r="120" spans="1:5" x14ac:dyDescent="0.25">
      <c r="A120" s="121" t="s">
        <v>94</v>
      </c>
      <c r="B120" s="122"/>
      <c r="C120" s="123"/>
      <c r="D120" s="56">
        <f>SUM(D114:D119)</f>
        <v>0.81684305320000017</v>
      </c>
      <c r="E120" s="35">
        <f>SUM(E114:E119)</f>
        <v>0</v>
      </c>
    </row>
    <row r="121" spans="1:5" x14ac:dyDescent="0.25">
      <c r="A121" s="4"/>
      <c r="B121" s="65"/>
      <c r="C121" s="65"/>
    </row>
    <row r="122" spans="1:5" ht="15" customHeight="1" x14ac:dyDescent="0.25">
      <c r="A122" s="119" t="s">
        <v>106</v>
      </c>
      <c r="B122" s="119"/>
      <c r="C122" s="119"/>
      <c r="D122" s="119"/>
      <c r="E122" s="119"/>
    </row>
    <row r="123" spans="1:5" ht="15" customHeight="1" x14ac:dyDescent="0.25">
      <c r="A123" s="42" t="s">
        <v>67</v>
      </c>
      <c r="B123" s="124" t="s">
        <v>107</v>
      </c>
      <c r="C123" s="126"/>
      <c r="D123" s="42" t="s">
        <v>69</v>
      </c>
      <c r="E123" s="67" t="s">
        <v>138</v>
      </c>
    </row>
    <row r="124" spans="1:5" ht="15" customHeight="1" x14ac:dyDescent="0.25">
      <c r="A124" s="42" t="s">
        <v>6</v>
      </c>
      <c r="B124" s="124" t="s">
        <v>108</v>
      </c>
      <c r="C124" s="126"/>
      <c r="D124" s="44"/>
      <c r="E124" s="146">
        <f>ROUND((E148*D139),2)</f>
        <v>0</v>
      </c>
    </row>
    <row r="125" spans="1:5" ht="15" customHeight="1" x14ac:dyDescent="0.25">
      <c r="A125" s="49" t="s">
        <v>109</v>
      </c>
      <c r="B125" s="130" t="s">
        <v>110</v>
      </c>
      <c r="C125" s="131"/>
      <c r="D125" s="57"/>
      <c r="E125" s="147"/>
    </row>
    <row r="126" spans="1:5" ht="15" customHeight="1" x14ac:dyDescent="0.25">
      <c r="A126" s="49" t="s">
        <v>111</v>
      </c>
      <c r="B126" s="130" t="s">
        <v>112</v>
      </c>
      <c r="C126" s="131"/>
      <c r="D126" s="57"/>
      <c r="E126" s="147"/>
    </row>
    <row r="127" spans="1:5" ht="15" customHeight="1" x14ac:dyDescent="0.25">
      <c r="A127" s="49" t="s">
        <v>113</v>
      </c>
      <c r="B127" s="130" t="s">
        <v>114</v>
      </c>
      <c r="C127" s="131"/>
      <c r="D127" s="57"/>
      <c r="E127" s="147"/>
    </row>
    <row r="128" spans="1:5" ht="15" customHeight="1" x14ac:dyDescent="0.25">
      <c r="A128" s="49" t="s">
        <v>115</v>
      </c>
      <c r="B128" s="130" t="s">
        <v>116</v>
      </c>
      <c r="C128" s="131"/>
      <c r="D128" s="57"/>
      <c r="E128" s="147"/>
    </row>
    <row r="129" spans="1:6" ht="15" customHeight="1" x14ac:dyDescent="0.25">
      <c r="A129" s="42" t="s">
        <v>8</v>
      </c>
      <c r="B129" s="124" t="s">
        <v>117</v>
      </c>
      <c r="C129" s="126"/>
      <c r="D129" s="57"/>
      <c r="E129" s="147"/>
    </row>
    <row r="130" spans="1:6" ht="15" customHeight="1" x14ac:dyDescent="0.25">
      <c r="A130" s="42" t="s">
        <v>11</v>
      </c>
      <c r="B130" s="124" t="s">
        <v>118</v>
      </c>
      <c r="C130" s="125"/>
      <c r="D130" s="40"/>
      <c r="E130" s="147"/>
    </row>
    <row r="131" spans="1:6" ht="15" customHeight="1" x14ac:dyDescent="0.25">
      <c r="A131" s="49" t="s">
        <v>119</v>
      </c>
      <c r="B131" s="130" t="s">
        <v>120</v>
      </c>
      <c r="C131" s="143"/>
      <c r="D131" s="63"/>
      <c r="E131" s="147"/>
    </row>
    <row r="132" spans="1:6" x14ac:dyDescent="0.25">
      <c r="A132" s="49" t="s">
        <v>121</v>
      </c>
      <c r="B132" s="130" t="s">
        <v>122</v>
      </c>
      <c r="C132" s="131"/>
      <c r="D132" s="57">
        <v>6.4999999999999997E-3</v>
      </c>
      <c r="E132" s="147"/>
    </row>
    <row r="133" spans="1:6" ht="15" customHeight="1" x14ac:dyDescent="0.25">
      <c r="A133" s="49" t="s">
        <v>123</v>
      </c>
      <c r="B133" s="130" t="s">
        <v>124</v>
      </c>
      <c r="C133" s="131"/>
      <c r="D133" s="57">
        <v>0.03</v>
      </c>
      <c r="E133" s="147"/>
    </row>
    <row r="134" spans="1:6" ht="15" customHeight="1" x14ac:dyDescent="0.25">
      <c r="A134" s="49" t="s">
        <v>125</v>
      </c>
      <c r="B134" s="130" t="s">
        <v>126</v>
      </c>
      <c r="C134" s="131"/>
      <c r="D134" s="57"/>
      <c r="E134" s="147"/>
    </row>
    <row r="135" spans="1:6" ht="15" customHeight="1" x14ac:dyDescent="0.25">
      <c r="A135" s="49" t="s">
        <v>127</v>
      </c>
      <c r="B135" s="130" t="s">
        <v>128</v>
      </c>
      <c r="C135" s="131"/>
      <c r="D135" s="57"/>
      <c r="E135" s="147"/>
    </row>
    <row r="136" spans="1:6" ht="15" customHeight="1" x14ac:dyDescent="0.25">
      <c r="A136" s="49" t="s">
        <v>129</v>
      </c>
      <c r="B136" s="130" t="s">
        <v>130</v>
      </c>
      <c r="C136" s="131"/>
      <c r="D136" s="57">
        <v>0.05</v>
      </c>
      <c r="E136" s="147"/>
      <c r="F136" s="68"/>
    </row>
    <row r="137" spans="1:6" ht="15" customHeight="1" x14ac:dyDescent="0.25">
      <c r="A137" s="49" t="s">
        <v>131</v>
      </c>
      <c r="B137" s="130" t="s">
        <v>132</v>
      </c>
      <c r="C137" s="131"/>
      <c r="D137" s="57"/>
      <c r="E137" s="147"/>
    </row>
    <row r="138" spans="1:6" ht="15" customHeight="1" x14ac:dyDescent="0.25">
      <c r="A138" s="49"/>
      <c r="B138" s="130" t="s">
        <v>133</v>
      </c>
      <c r="C138" s="131"/>
      <c r="D138" s="57">
        <f>SUM(D132:D137)</f>
        <v>8.6499999999999994E-2</v>
      </c>
      <c r="E138" s="147"/>
    </row>
    <row r="139" spans="1:6" ht="30" customHeight="1" x14ac:dyDescent="0.25">
      <c r="A139" s="42" t="s">
        <v>79</v>
      </c>
      <c r="B139" s="124" t="s">
        <v>134</v>
      </c>
      <c r="C139" s="126"/>
      <c r="D139" s="51">
        <f>((((1+D125+D126+D127)*(1+D128)*(1+D129))/(1-D138))-1)</f>
        <v>9.4690749863163726E-2</v>
      </c>
      <c r="E139" s="148"/>
      <c r="F139" s="69"/>
    </row>
    <row r="140" spans="1:6" x14ac:dyDescent="0.25">
      <c r="A140" s="4"/>
      <c r="B140" s="65"/>
      <c r="C140" s="65"/>
    </row>
    <row r="141" spans="1:6" ht="15" customHeight="1" x14ac:dyDescent="0.25">
      <c r="A141" s="119" t="s">
        <v>135</v>
      </c>
      <c r="B141" s="119"/>
      <c r="C141" s="119"/>
      <c r="D141" s="119"/>
      <c r="E141" s="119"/>
    </row>
    <row r="142" spans="1:6" ht="15" customHeight="1" x14ac:dyDescent="0.25">
      <c r="A142" s="119" t="s">
        <v>136</v>
      </c>
      <c r="B142" s="119"/>
      <c r="C142" s="119"/>
      <c r="D142" s="119"/>
      <c r="E142" s="119"/>
    </row>
    <row r="143" spans="1:6" ht="15" customHeight="1" x14ac:dyDescent="0.25">
      <c r="A143" s="119" t="s">
        <v>137</v>
      </c>
      <c r="B143" s="119"/>
      <c r="C143" s="119"/>
      <c r="D143" s="119"/>
      <c r="E143" s="42" t="s">
        <v>138</v>
      </c>
    </row>
    <row r="144" spans="1:6" ht="15" customHeight="1" x14ac:dyDescent="0.25">
      <c r="A144" s="49" t="s">
        <v>6</v>
      </c>
      <c r="B144" s="120" t="s">
        <v>139</v>
      </c>
      <c r="C144" s="120"/>
      <c r="D144" s="120"/>
      <c r="E144" s="58">
        <f>E38</f>
        <v>0</v>
      </c>
    </row>
    <row r="145" spans="1:5" ht="15" customHeight="1" x14ac:dyDescent="0.25">
      <c r="A145" s="49" t="s">
        <v>8</v>
      </c>
      <c r="B145" s="120" t="s">
        <v>140</v>
      </c>
      <c r="C145" s="120"/>
      <c r="D145" s="120"/>
      <c r="E145" s="58">
        <f>E50</f>
        <v>0</v>
      </c>
    </row>
    <row r="146" spans="1:5" ht="15" customHeight="1" x14ac:dyDescent="0.25">
      <c r="A146" s="49" t="s">
        <v>11</v>
      </c>
      <c r="B146" s="120" t="s">
        <v>141</v>
      </c>
      <c r="C146" s="120"/>
      <c r="D146" s="120"/>
      <c r="E146" s="58">
        <f>E60</f>
        <v>0</v>
      </c>
    </row>
    <row r="147" spans="1:5" ht="15" customHeight="1" x14ac:dyDescent="0.25">
      <c r="A147" s="49" t="s">
        <v>13</v>
      </c>
      <c r="B147" s="120" t="s">
        <v>99</v>
      </c>
      <c r="C147" s="120"/>
      <c r="D147" s="120"/>
      <c r="E147" s="58">
        <f>E120</f>
        <v>0</v>
      </c>
    </row>
    <row r="148" spans="1:5" ht="15" customHeight="1" x14ac:dyDescent="0.25">
      <c r="A148" s="119" t="s">
        <v>142</v>
      </c>
      <c r="B148" s="119"/>
      <c r="C148" s="119"/>
      <c r="D148" s="119"/>
      <c r="E148" s="59">
        <f>SUM(E144:E147)</f>
        <v>0</v>
      </c>
    </row>
    <row r="149" spans="1:5" ht="15" customHeight="1" x14ac:dyDescent="0.25">
      <c r="A149" s="49" t="s">
        <v>36</v>
      </c>
      <c r="B149" s="120" t="s">
        <v>143</v>
      </c>
      <c r="C149" s="120"/>
      <c r="D149" s="120"/>
      <c r="E149" s="58">
        <f>ROUND((E148*D139),2)</f>
        <v>0</v>
      </c>
    </row>
    <row r="150" spans="1:5" ht="15" customHeight="1" x14ac:dyDescent="0.25">
      <c r="A150" s="119" t="s">
        <v>144</v>
      </c>
      <c r="B150" s="119"/>
      <c r="C150" s="119"/>
      <c r="D150" s="119"/>
      <c r="E150" s="59">
        <f>SUM(E148:E149)</f>
        <v>0</v>
      </c>
    </row>
  </sheetData>
  <mergeCells count="142">
    <mergeCell ref="B125:C125"/>
    <mergeCell ref="B124:C124"/>
    <mergeCell ref="B123:C123"/>
    <mergeCell ref="A108:C108"/>
    <mergeCell ref="B109:C109"/>
    <mergeCell ref="B134:C134"/>
    <mergeCell ref="B133:C133"/>
    <mergeCell ref="B132:C132"/>
    <mergeCell ref="B131:C131"/>
    <mergeCell ref="B130:C130"/>
    <mergeCell ref="B129:C129"/>
    <mergeCell ref="B128:C128"/>
    <mergeCell ref="B127:C127"/>
    <mergeCell ref="B126:C126"/>
    <mergeCell ref="A110:C110"/>
    <mergeCell ref="B113:C113"/>
    <mergeCell ref="A112:E112"/>
    <mergeCell ref="E124:E139"/>
    <mergeCell ref="B139:C139"/>
    <mergeCell ref="B138:C138"/>
    <mergeCell ref="B137:C137"/>
    <mergeCell ref="B136:C136"/>
    <mergeCell ref="B135:C135"/>
    <mergeCell ref="A3:E3"/>
    <mergeCell ref="A6:E6"/>
    <mergeCell ref="A22:E22"/>
    <mergeCell ref="D23:E23"/>
    <mergeCell ref="D24:E24"/>
    <mergeCell ref="D27:E27"/>
    <mergeCell ref="A76:E76"/>
    <mergeCell ref="A63:E63"/>
    <mergeCell ref="A64:E64"/>
    <mergeCell ref="A74:C74"/>
    <mergeCell ref="B55:D55"/>
    <mergeCell ref="B56:D56"/>
    <mergeCell ref="B57:D57"/>
    <mergeCell ref="B58:D58"/>
    <mergeCell ref="B66:C66"/>
    <mergeCell ref="B67:C67"/>
    <mergeCell ref="B68:C68"/>
    <mergeCell ref="B69:C69"/>
    <mergeCell ref="B59:D59"/>
    <mergeCell ref="A60:D60"/>
    <mergeCell ref="A41:E41"/>
    <mergeCell ref="B42:D42"/>
    <mergeCell ref="B43:D43"/>
    <mergeCell ref="B44:D44"/>
    <mergeCell ref="B47:D47"/>
    <mergeCell ref="B48:D48"/>
    <mergeCell ref="B49:D49"/>
    <mergeCell ref="A50:D50"/>
    <mergeCell ref="A51:E51"/>
    <mergeCell ref="A54:E54"/>
    <mergeCell ref="A19:B19"/>
    <mergeCell ref="B23:C23"/>
    <mergeCell ref="B24:C24"/>
    <mergeCell ref="B25:C25"/>
    <mergeCell ref="B26:C26"/>
    <mergeCell ref="B27:C27"/>
    <mergeCell ref="B32:D32"/>
    <mergeCell ref="B33:D33"/>
    <mergeCell ref="B34:D34"/>
    <mergeCell ref="B35:D35"/>
    <mergeCell ref="B36:D36"/>
    <mergeCell ref="B37:D37"/>
    <mergeCell ref="A38:D38"/>
    <mergeCell ref="B45:D45"/>
    <mergeCell ref="B46:D46"/>
    <mergeCell ref="B65:C65"/>
    <mergeCell ref="A12:E12"/>
    <mergeCell ref="A10:E10"/>
    <mergeCell ref="A8:E8"/>
    <mergeCell ref="A7:E7"/>
    <mergeCell ref="A9:B9"/>
    <mergeCell ref="D26:E26"/>
    <mergeCell ref="D25:E25"/>
    <mergeCell ref="D19:E19"/>
    <mergeCell ref="D20:E20"/>
    <mergeCell ref="D13:E13"/>
    <mergeCell ref="D14:E14"/>
    <mergeCell ref="D15:E15"/>
    <mergeCell ref="D16:E16"/>
    <mergeCell ref="A18:E18"/>
    <mergeCell ref="B13:C13"/>
    <mergeCell ref="B14:C14"/>
    <mergeCell ref="B16:C16"/>
    <mergeCell ref="B15:C15"/>
    <mergeCell ref="A20:B20"/>
    <mergeCell ref="A61:E61"/>
    <mergeCell ref="A29:E29"/>
    <mergeCell ref="B30:D30"/>
    <mergeCell ref="B31:D31"/>
    <mergeCell ref="B78:C78"/>
    <mergeCell ref="B79:C79"/>
    <mergeCell ref="B80:C80"/>
    <mergeCell ref="A82:C82"/>
    <mergeCell ref="B85:C85"/>
    <mergeCell ref="B70:C70"/>
    <mergeCell ref="B71:C71"/>
    <mergeCell ref="B72:C72"/>
    <mergeCell ref="B73:C73"/>
    <mergeCell ref="B77:C77"/>
    <mergeCell ref="A84:E84"/>
    <mergeCell ref="B81:C81"/>
    <mergeCell ref="B92:C92"/>
    <mergeCell ref="A98:C98"/>
    <mergeCell ref="B101:C101"/>
    <mergeCell ref="B107:C107"/>
    <mergeCell ref="B106:C106"/>
    <mergeCell ref="B105:C105"/>
    <mergeCell ref="B104:C104"/>
    <mergeCell ref="B103:C103"/>
    <mergeCell ref="B102:C102"/>
    <mergeCell ref="B97:C97"/>
    <mergeCell ref="B96:C96"/>
    <mergeCell ref="B95:C95"/>
    <mergeCell ref="B94:C94"/>
    <mergeCell ref="B93:C93"/>
    <mergeCell ref="A90:E90"/>
    <mergeCell ref="A100:E100"/>
    <mergeCell ref="B87:C87"/>
    <mergeCell ref="B86:C86"/>
    <mergeCell ref="A88:C88"/>
    <mergeCell ref="B91:C91"/>
    <mergeCell ref="A150:D150"/>
    <mergeCell ref="B149:D149"/>
    <mergeCell ref="B114:C114"/>
    <mergeCell ref="B119:C119"/>
    <mergeCell ref="B118:C118"/>
    <mergeCell ref="B117:C117"/>
    <mergeCell ref="B116:C116"/>
    <mergeCell ref="B115:C115"/>
    <mergeCell ref="A143:D143"/>
    <mergeCell ref="A148:D148"/>
    <mergeCell ref="B147:D147"/>
    <mergeCell ref="B146:D146"/>
    <mergeCell ref="B145:D145"/>
    <mergeCell ref="B144:D144"/>
    <mergeCell ref="A141:E141"/>
    <mergeCell ref="A142:E142"/>
    <mergeCell ref="A122:E122"/>
    <mergeCell ref="A120:C12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H16"/>
  <sheetViews>
    <sheetView workbookViewId="0">
      <selection activeCell="F10" sqref="F10:F14"/>
    </sheetView>
  </sheetViews>
  <sheetFormatPr defaultRowHeight="15" x14ac:dyDescent="0.25"/>
  <cols>
    <col min="1" max="1" width="7.5703125" customWidth="1"/>
    <col min="2" max="2" width="44.7109375" customWidth="1"/>
    <col min="3" max="3" width="7.42578125" customWidth="1"/>
    <col min="4" max="4" width="19.7109375" customWidth="1"/>
    <col min="5" max="5" width="8.140625" customWidth="1"/>
    <col min="6" max="6" width="14.85546875" customWidth="1"/>
    <col min="7" max="7" width="15" customWidth="1"/>
    <col min="8" max="8" width="12.28515625" customWidth="1"/>
  </cols>
  <sheetData>
    <row r="2" spans="1:8" x14ac:dyDescent="0.25">
      <c r="A2" s="149" t="s">
        <v>145</v>
      </c>
      <c r="B2" s="149"/>
      <c r="C2" s="149"/>
      <c r="D2" s="149"/>
      <c r="E2" s="149"/>
      <c r="F2" s="149"/>
      <c r="G2" s="149"/>
      <c r="H2" s="149"/>
    </row>
    <row r="3" spans="1:8" x14ac:dyDescent="0.25">
      <c r="A3" s="150" t="s">
        <v>146</v>
      </c>
      <c r="B3" s="150"/>
      <c r="C3" s="150"/>
      <c r="D3" s="150"/>
      <c r="E3" s="150"/>
      <c r="F3" s="150"/>
      <c r="G3" s="150"/>
      <c r="H3" s="150"/>
    </row>
    <row r="4" spans="1:8" x14ac:dyDescent="0.25">
      <c r="A4" s="11"/>
      <c r="B4" s="2"/>
    </row>
    <row r="5" spans="1:8" x14ac:dyDescent="0.25">
      <c r="A5" s="109" t="s">
        <v>147</v>
      </c>
      <c r="B5" s="110"/>
      <c r="C5" s="110"/>
      <c r="D5" s="110"/>
      <c r="E5" s="110"/>
      <c r="F5" s="110"/>
      <c r="G5" s="110"/>
      <c r="H5" s="111"/>
    </row>
    <row r="6" spans="1:8" x14ac:dyDescent="0.25">
      <c r="A6" s="151" t="s">
        <v>148</v>
      </c>
      <c r="B6" s="151" t="s">
        <v>149</v>
      </c>
      <c r="C6" s="151" t="s">
        <v>150</v>
      </c>
      <c r="D6" s="151" t="s">
        <v>151</v>
      </c>
      <c r="E6" s="151" t="s">
        <v>152</v>
      </c>
      <c r="F6" s="151" t="s">
        <v>153</v>
      </c>
      <c r="G6" s="151" t="s">
        <v>154</v>
      </c>
      <c r="H6" s="151" t="s">
        <v>155</v>
      </c>
    </row>
    <row r="7" spans="1:8" x14ac:dyDescent="0.25">
      <c r="A7" s="152"/>
      <c r="B7" s="152"/>
      <c r="C7" s="152"/>
      <c r="D7" s="152"/>
      <c r="E7" s="153"/>
      <c r="F7" s="153"/>
      <c r="G7" s="153"/>
      <c r="H7" s="153"/>
    </row>
    <row r="8" spans="1:8" ht="30" x14ac:dyDescent="0.25">
      <c r="A8" s="152"/>
      <c r="B8" s="152"/>
      <c r="C8" s="152"/>
      <c r="D8" s="152"/>
      <c r="E8" s="151" t="s">
        <v>156</v>
      </c>
      <c r="F8" s="12" t="s">
        <v>157</v>
      </c>
      <c r="G8" s="151" t="s">
        <v>158</v>
      </c>
      <c r="H8" s="151" t="s">
        <v>159</v>
      </c>
    </row>
    <row r="9" spans="1:8" x14ac:dyDescent="0.25">
      <c r="A9" s="153"/>
      <c r="B9" s="153"/>
      <c r="C9" s="153"/>
      <c r="D9" s="153"/>
      <c r="E9" s="153"/>
      <c r="F9" s="14" t="s">
        <v>138</v>
      </c>
      <c r="G9" s="153"/>
      <c r="H9" s="153"/>
    </row>
    <row r="10" spans="1:8" ht="30" x14ac:dyDescent="0.25">
      <c r="A10" s="8">
        <v>1</v>
      </c>
      <c r="B10" s="18" t="s">
        <v>207</v>
      </c>
      <c r="C10" s="8" t="s">
        <v>150</v>
      </c>
      <c r="D10" s="19" t="s">
        <v>160</v>
      </c>
      <c r="E10" s="10">
        <v>4</v>
      </c>
      <c r="F10" s="32"/>
      <c r="G10" s="70">
        <f>E10*F10</f>
        <v>0</v>
      </c>
      <c r="H10" s="70">
        <f>G10/12</f>
        <v>0</v>
      </c>
    </row>
    <row r="11" spans="1:8" ht="30" x14ac:dyDescent="0.25">
      <c r="A11" s="8">
        <v>2</v>
      </c>
      <c r="B11" s="13" t="s">
        <v>161</v>
      </c>
      <c r="C11" s="8" t="s">
        <v>150</v>
      </c>
      <c r="D11" s="9" t="s">
        <v>160</v>
      </c>
      <c r="E11" s="8">
        <v>4</v>
      </c>
      <c r="F11" s="32"/>
      <c r="G11" s="70">
        <f t="shared" ref="G11:G14" si="0">E11*F11</f>
        <v>0</v>
      </c>
      <c r="H11" s="70">
        <f t="shared" ref="H11:H14" si="1">G11/12</f>
        <v>0</v>
      </c>
    </row>
    <row r="12" spans="1:8" ht="30" x14ac:dyDescent="0.25">
      <c r="A12" s="8">
        <v>3</v>
      </c>
      <c r="B12" s="13" t="s">
        <v>162</v>
      </c>
      <c r="C12" s="8" t="s">
        <v>150</v>
      </c>
      <c r="D12" s="9" t="s">
        <v>160</v>
      </c>
      <c r="E12" s="8">
        <v>4</v>
      </c>
      <c r="F12" s="32"/>
      <c r="G12" s="70">
        <f t="shared" si="0"/>
        <v>0</v>
      </c>
      <c r="H12" s="70">
        <f t="shared" si="1"/>
        <v>0</v>
      </c>
    </row>
    <row r="13" spans="1:8" ht="30" x14ac:dyDescent="0.25">
      <c r="A13" s="8">
        <v>4</v>
      </c>
      <c r="B13" s="13" t="s">
        <v>163</v>
      </c>
      <c r="C13" s="8" t="s">
        <v>164</v>
      </c>
      <c r="D13" s="9" t="s">
        <v>165</v>
      </c>
      <c r="E13" s="8">
        <v>4</v>
      </c>
      <c r="F13" s="32"/>
      <c r="G13" s="70">
        <f t="shared" si="0"/>
        <v>0</v>
      </c>
      <c r="H13" s="70">
        <f t="shared" si="1"/>
        <v>0</v>
      </c>
    </row>
    <row r="14" spans="1:8" ht="30" x14ac:dyDescent="0.25">
      <c r="A14" s="8">
        <v>5</v>
      </c>
      <c r="B14" s="13" t="s">
        <v>166</v>
      </c>
      <c r="C14" s="8" t="s">
        <v>164</v>
      </c>
      <c r="D14" s="9" t="s">
        <v>167</v>
      </c>
      <c r="E14" s="8">
        <v>8</v>
      </c>
      <c r="F14" s="32"/>
      <c r="G14" s="70">
        <f t="shared" si="0"/>
        <v>0</v>
      </c>
      <c r="H14" s="70">
        <f t="shared" si="1"/>
        <v>0</v>
      </c>
    </row>
    <row r="15" spans="1:8" ht="15" customHeight="1" x14ac:dyDescent="0.25">
      <c r="A15" s="121" t="s">
        <v>168</v>
      </c>
      <c r="B15" s="122"/>
      <c r="C15" s="122"/>
      <c r="D15" s="122"/>
      <c r="E15" s="122"/>
      <c r="F15" s="122"/>
      <c r="G15" s="123"/>
      <c r="H15" s="55">
        <f>SUM(H10:H14)</f>
        <v>0</v>
      </c>
    </row>
    <row r="16" spans="1:8" x14ac:dyDescent="0.25">
      <c r="A16" s="121" t="s">
        <v>169</v>
      </c>
      <c r="B16" s="122"/>
      <c r="C16" s="122"/>
      <c r="D16" s="122"/>
      <c r="E16" s="122"/>
      <c r="F16" s="122"/>
      <c r="G16" s="123"/>
      <c r="H16" s="5">
        <f>SUM('AN XII-4 RESUMO MO'!B10:B16)</f>
        <v>14</v>
      </c>
    </row>
  </sheetData>
  <mergeCells count="16">
    <mergeCell ref="A16:G16"/>
    <mergeCell ref="A2:H2"/>
    <mergeCell ref="A3:H3"/>
    <mergeCell ref="A5:H5"/>
    <mergeCell ref="A6:A9"/>
    <mergeCell ref="B6:B9"/>
    <mergeCell ref="C6:C9"/>
    <mergeCell ref="D6:D9"/>
    <mergeCell ref="E6:E7"/>
    <mergeCell ref="F6:F7"/>
    <mergeCell ref="G6:G7"/>
    <mergeCell ref="H6:H7"/>
    <mergeCell ref="E8:E9"/>
    <mergeCell ref="G8:G9"/>
    <mergeCell ref="H8:H9"/>
    <mergeCell ref="A15:G15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H16"/>
  <sheetViews>
    <sheetView topLeftCell="A4" workbookViewId="0">
      <selection activeCell="F9" sqref="F9:F15"/>
    </sheetView>
  </sheetViews>
  <sheetFormatPr defaultRowHeight="15" x14ac:dyDescent="0.25"/>
  <cols>
    <col min="1" max="1" width="19.7109375" bestFit="1" customWidth="1"/>
    <col min="2" max="2" width="36.42578125" customWidth="1"/>
    <col min="3" max="3" width="7.42578125" customWidth="1"/>
    <col min="4" max="4" width="8.28515625" customWidth="1"/>
    <col min="5" max="5" width="10.7109375" customWidth="1"/>
    <col min="6" max="6" width="14.85546875" customWidth="1"/>
    <col min="7" max="7" width="15" customWidth="1"/>
    <col min="10" max="10" width="11" customWidth="1"/>
    <col min="12" max="12" width="13.5703125" customWidth="1"/>
  </cols>
  <sheetData>
    <row r="3" spans="1:8" ht="75" customHeight="1" x14ac:dyDescent="0.25">
      <c r="A3" s="150" t="s">
        <v>170</v>
      </c>
      <c r="B3" s="150"/>
      <c r="C3" s="150"/>
      <c r="D3" s="150"/>
      <c r="E3" s="150"/>
      <c r="F3" s="150"/>
      <c r="G3" s="150"/>
      <c r="H3" s="150"/>
    </row>
    <row r="4" spans="1:8" x14ac:dyDescent="0.25">
      <c r="A4" s="4"/>
      <c r="B4" s="2"/>
    </row>
    <row r="5" spans="1:8" x14ac:dyDescent="0.25">
      <c r="A5" s="109" t="s">
        <v>171</v>
      </c>
      <c r="B5" s="110"/>
      <c r="C5" s="110"/>
      <c r="D5" s="110"/>
      <c r="E5" s="110"/>
      <c r="F5" s="110"/>
      <c r="G5" s="111"/>
    </row>
    <row r="6" spans="1:8" x14ac:dyDescent="0.25">
      <c r="A6" s="5"/>
      <c r="B6" s="6"/>
      <c r="C6" s="5"/>
      <c r="D6" s="7" t="s">
        <v>152</v>
      </c>
      <c r="E6" s="7" t="s">
        <v>153</v>
      </c>
      <c r="F6" s="7" t="s">
        <v>172</v>
      </c>
      <c r="G6" s="7" t="s">
        <v>173</v>
      </c>
    </row>
    <row r="7" spans="1:8" ht="30" x14ac:dyDescent="0.25">
      <c r="A7" s="151" t="s">
        <v>148</v>
      </c>
      <c r="B7" s="154" t="s">
        <v>149</v>
      </c>
      <c r="C7" s="151" t="s">
        <v>150</v>
      </c>
      <c r="D7" s="151" t="s">
        <v>174</v>
      </c>
      <c r="E7" s="151" t="s">
        <v>175</v>
      </c>
      <c r="F7" s="151" t="s">
        <v>176</v>
      </c>
      <c r="G7" s="12" t="s">
        <v>177</v>
      </c>
    </row>
    <row r="8" spans="1:8" x14ac:dyDescent="0.25">
      <c r="A8" s="153"/>
      <c r="B8" s="155"/>
      <c r="C8" s="153"/>
      <c r="D8" s="153"/>
      <c r="E8" s="153"/>
      <c r="F8" s="153"/>
      <c r="G8" s="14" t="s">
        <v>138</v>
      </c>
    </row>
    <row r="9" spans="1:8" ht="30" x14ac:dyDescent="0.25">
      <c r="A9" s="5">
        <v>1</v>
      </c>
      <c r="B9" s="6" t="s">
        <v>178</v>
      </c>
      <c r="C9" s="5" t="s">
        <v>164</v>
      </c>
      <c r="D9" s="5">
        <v>1</v>
      </c>
      <c r="E9" s="15"/>
      <c r="F9" s="5"/>
      <c r="G9" s="15">
        <f>D9*E9*F9</f>
        <v>0</v>
      </c>
    </row>
    <row r="10" spans="1:8" ht="30" x14ac:dyDescent="0.25">
      <c r="A10" s="5">
        <v>2</v>
      </c>
      <c r="B10" s="6" t="s">
        <v>179</v>
      </c>
      <c r="C10" s="5" t="s">
        <v>164</v>
      </c>
      <c r="D10" s="5">
        <v>1</v>
      </c>
      <c r="E10" s="15"/>
      <c r="F10" s="5"/>
      <c r="G10" s="15">
        <f t="shared" ref="G10:G15" si="0">D10*E10*F10</f>
        <v>0</v>
      </c>
    </row>
    <row r="11" spans="1:8" ht="45" x14ac:dyDescent="0.25">
      <c r="A11" s="5">
        <v>3</v>
      </c>
      <c r="B11" s="6" t="s">
        <v>180</v>
      </c>
      <c r="C11" s="5" t="s">
        <v>150</v>
      </c>
      <c r="D11" s="5">
        <v>1</v>
      </c>
      <c r="E11" s="15"/>
      <c r="F11" s="5"/>
      <c r="G11" s="15">
        <f t="shared" si="0"/>
        <v>0</v>
      </c>
    </row>
    <row r="12" spans="1:8" ht="45" x14ac:dyDescent="0.25">
      <c r="A12" s="5">
        <v>4</v>
      </c>
      <c r="B12" s="6" t="s">
        <v>181</v>
      </c>
      <c r="C12" s="5" t="s">
        <v>150</v>
      </c>
      <c r="D12" s="5">
        <v>1</v>
      </c>
      <c r="E12" s="15"/>
      <c r="F12" s="5"/>
      <c r="G12" s="15">
        <f t="shared" si="0"/>
        <v>0</v>
      </c>
    </row>
    <row r="13" spans="1:8" ht="45" x14ac:dyDescent="0.25">
      <c r="A13" s="5">
        <v>5</v>
      </c>
      <c r="B13" s="6" t="s">
        <v>182</v>
      </c>
      <c r="C13" s="5" t="s">
        <v>150</v>
      </c>
      <c r="D13" s="5">
        <v>1</v>
      </c>
      <c r="E13" s="15"/>
      <c r="F13" s="5"/>
      <c r="G13" s="15">
        <f t="shared" si="0"/>
        <v>0</v>
      </c>
    </row>
    <row r="14" spans="1:8" ht="60" x14ac:dyDescent="0.25">
      <c r="A14" s="5">
        <v>6</v>
      </c>
      <c r="B14" s="6" t="s">
        <v>183</v>
      </c>
      <c r="C14" s="5" t="s">
        <v>150</v>
      </c>
      <c r="D14" s="5">
        <v>1</v>
      </c>
      <c r="E14" s="15"/>
      <c r="F14" s="5"/>
      <c r="G14" s="15">
        <f t="shared" si="0"/>
        <v>0</v>
      </c>
    </row>
    <row r="15" spans="1:8" ht="60" x14ac:dyDescent="0.25">
      <c r="A15" s="5">
        <v>7</v>
      </c>
      <c r="B15" s="6" t="s">
        <v>184</v>
      </c>
      <c r="C15" s="5" t="s">
        <v>150</v>
      </c>
      <c r="D15" s="5">
        <v>1</v>
      </c>
      <c r="E15" s="15"/>
      <c r="F15" s="5"/>
      <c r="G15" s="15">
        <f t="shared" si="0"/>
        <v>0</v>
      </c>
    </row>
    <row r="16" spans="1:8" x14ac:dyDescent="0.25">
      <c r="A16" s="121" t="s">
        <v>185</v>
      </c>
      <c r="B16" s="122"/>
      <c r="C16" s="122"/>
      <c r="D16" s="122"/>
      <c r="E16" s="122"/>
      <c r="F16" s="123"/>
      <c r="G16" s="33">
        <f>SUM(G9:G15)</f>
        <v>0</v>
      </c>
    </row>
  </sheetData>
  <mergeCells count="9">
    <mergeCell ref="A16:F16"/>
    <mergeCell ref="A3:H3"/>
    <mergeCell ref="A5:G5"/>
    <mergeCell ref="A7:A8"/>
    <mergeCell ref="B7:B8"/>
    <mergeCell ref="C7:C8"/>
    <mergeCell ref="D7:D8"/>
    <mergeCell ref="E7:E8"/>
    <mergeCell ref="F7:F8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K17"/>
  <sheetViews>
    <sheetView topLeftCell="A4" workbookViewId="0">
      <selection activeCell="K18" sqref="K18"/>
    </sheetView>
  </sheetViews>
  <sheetFormatPr defaultRowHeight="15" x14ac:dyDescent="0.25"/>
  <cols>
    <col min="1" max="2" width="34" customWidth="1"/>
    <col min="3" max="3" width="20" style="29" customWidth="1"/>
    <col min="4" max="4" width="12" customWidth="1"/>
    <col min="5" max="6" width="13.85546875" customWidth="1"/>
    <col min="7" max="11" width="9.28515625" customWidth="1"/>
    <col min="14" max="14" width="11" customWidth="1"/>
    <col min="16" max="16" width="13.5703125" customWidth="1"/>
  </cols>
  <sheetData>
    <row r="4" spans="1:11" x14ac:dyDescent="0.25">
      <c r="A4" s="149"/>
      <c r="B4" s="149"/>
      <c r="C4" s="149"/>
      <c r="D4" s="149"/>
      <c r="E4" s="149"/>
      <c r="F4" s="149"/>
      <c r="G4" s="149"/>
      <c r="H4" s="149"/>
      <c r="I4" s="149"/>
      <c r="J4" s="21"/>
      <c r="K4" s="21"/>
    </row>
    <row r="5" spans="1:11" ht="15" customHeight="1" x14ac:dyDescent="0.25">
      <c r="A5" s="150" t="s">
        <v>220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</row>
    <row r="6" spans="1:11" x14ac:dyDescent="0.25">
      <c r="A6" s="4"/>
      <c r="B6" s="4"/>
      <c r="D6" s="2"/>
    </row>
    <row r="7" spans="1:11" ht="30" customHeight="1" x14ac:dyDescent="0.25">
      <c r="A7" s="151" t="s">
        <v>187</v>
      </c>
      <c r="B7" s="151" t="s">
        <v>221</v>
      </c>
      <c r="C7" s="151" t="s">
        <v>212</v>
      </c>
      <c r="D7" s="151" t="s">
        <v>208</v>
      </c>
      <c r="E7" s="20" t="s">
        <v>216</v>
      </c>
      <c r="F7" s="20" t="s">
        <v>217</v>
      </c>
      <c r="G7" s="151" t="s">
        <v>218</v>
      </c>
      <c r="H7" s="151" t="s">
        <v>219</v>
      </c>
      <c r="I7" s="151" t="s">
        <v>209</v>
      </c>
      <c r="J7" s="151" t="s">
        <v>211</v>
      </c>
      <c r="K7" s="151" t="s">
        <v>210</v>
      </c>
    </row>
    <row r="8" spans="1:11" x14ac:dyDescent="0.25">
      <c r="A8" s="152"/>
      <c r="B8" s="152"/>
      <c r="C8" s="152"/>
      <c r="D8" s="152"/>
      <c r="E8" s="30">
        <v>0.4</v>
      </c>
      <c r="F8" s="30">
        <v>0.3</v>
      </c>
      <c r="G8" s="152"/>
      <c r="H8" s="152"/>
      <c r="I8" s="152"/>
      <c r="J8" s="152"/>
      <c r="K8" s="152"/>
    </row>
    <row r="9" spans="1:11" x14ac:dyDescent="0.25">
      <c r="A9" s="153"/>
      <c r="B9" s="153"/>
      <c r="C9" s="153"/>
      <c r="D9" s="153"/>
      <c r="E9" s="31">
        <v>954</v>
      </c>
      <c r="F9" s="22" t="s">
        <v>215</v>
      </c>
      <c r="G9" s="153"/>
      <c r="H9" s="153"/>
      <c r="I9" s="153"/>
      <c r="J9" s="153"/>
      <c r="K9" s="153"/>
    </row>
    <row r="10" spans="1:11" ht="30" customHeight="1" x14ac:dyDescent="0.25">
      <c r="A10" s="6" t="s">
        <v>228</v>
      </c>
      <c r="B10" s="6" t="s">
        <v>222</v>
      </c>
      <c r="C10" s="27" t="s">
        <v>213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</row>
    <row r="11" spans="1:11" ht="30" customHeight="1" x14ac:dyDescent="0.25">
      <c r="A11" s="6" t="s">
        <v>223</v>
      </c>
      <c r="B11" s="6" t="s">
        <v>223</v>
      </c>
      <c r="C11" s="156" t="s">
        <v>214</v>
      </c>
      <c r="D11" s="28">
        <v>0</v>
      </c>
      <c r="E11" s="28">
        <v>0</v>
      </c>
      <c r="F11" s="28">
        <f t="shared" ref="F11:F17" si="0">D11*E11</f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</row>
    <row r="12" spans="1:11" ht="30" customHeight="1" x14ac:dyDescent="0.25">
      <c r="A12" s="6" t="s">
        <v>224</v>
      </c>
      <c r="B12" s="6" t="s">
        <v>224</v>
      </c>
      <c r="C12" s="157"/>
      <c r="D12" s="28">
        <v>0</v>
      </c>
      <c r="E12" s="28">
        <v>0</v>
      </c>
      <c r="F12" s="28">
        <f t="shared" si="0"/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</row>
    <row r="13" spans="1:11" ht="30" customHeight="1" x14ac:dyDescent="0.25">
      <c r="A13" s="6" t="s">
        <v>229</v>
      </c>
      <c r="B13" s="6" t="s">
        <v>225</v>
      </c>
      <c r="C13" s="157"/>
      <c r="D13" s="28">
        <v>0</v>
      </c>
      <c r="E13" s="28">
        <v>0</v>
      </c>
      <c r="F13" s="28">
        <f>ROUND((D13*$F$8),2)</f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</row>
    <row r="14" spans="1:11" ht="30" customHeight="1" x14ac:dyDescent="0.25">
      <c r="A14" s="6" t="s">
        <v>230</v>
      </c>
      <c r="B14" s="6" t="s">
        <v>226</v>
      </c>
      <c r="C14" s="157"/>
      <c r="D14" s="28">
        <v>0</v>
      </c>
      <c r="E14" s="28">
        <f>ROUND((E9*E8),2)</f>
        <v>381.6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</row>
    <row r="15" spans="1:11" ht="30" customHeight="1" x14ac:dyDescent="0.25">
      <c r="A15" s="6" t="s">
        <v>231</v>
      </c>
      <c r="B15" s="6" t="s">
        <v>225</v>
      </c>
      <c r="C15" s="157"/>
      <c r="D15" s="28">
        <v>0</v>
      </c>
      <c r="E15" s="28">
        <v>0</v>
      </c>
      <c r="F15" s="28">
        <f t="shared" ref="F15:F16" si="1">ROUND((D15*$F$8),2)</f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</row>
    <row r="16" spans="1:11" ht="30" customHeight="1" x14ac:dyDescent="0.25">
      <c r="A16" s="6" t="s">
        <v>232</v>
      </c>
      <c r="B16" s="6" t="s">
        <v>225</v>
      </c>
      <c r="C16" s="157"/>
      <c r="D16" s="28">
        <v>0</v>
      </c>
      <c r="E16" s="28">
        <v>0</v>
      </c>
      <c r="F16" s="28">
        <f t="shared" si="1"/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</row>
    <row r="17" spans="1:11" ht="30" customHeight="1" x14ac:dyDescent="0.25">
      <c r="A17" s="6" t="s">
        <v>233</v>
      </c>
      <c r="B17" s="6" t="s">
        <v>227</v>
      </c>
      <c r="C17" s="158"/>
      <c r="D17" s="28">
        <v>0</v>
      </c>
      <c r="E17" s="28">
        <v>0</v>
      </c>
      <c r="F17" s="28">
        <f t="shared" si="0"/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</row>
  </sheetData>
  <mergeCells count="12">
    <mergeCell ref="A5:K5"/>
    <mergeCell ref="B7:B9"/>
    <mergeCell ref="A4:I4"/>
    <mergeCell ref="C11:C17"/>
    <mergeCell ref="G7:G9"/>
    <mergeCell ref="H7:H9"/>
    <mergeCell ref="I7:I9"/>
    <mergeCell ref="J7:J9"/>
    <mergeCell ref="K7:K9"/>
    <mergeCell ref="D7:D9"/>
    <mergeCell ref="C7:C9"/>
    <mergeCell ref="A7:A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L31"/>
  <sheetViews>
    <sheetView topLeftCell="A13" workbookViewId="0">
      <selection activeCell="A30" sqref="A30:K30"/>
    </sheetView>
  </sheetViews>
  <sheetFormatPr defaultRowHeight="15" x14ac:dyDescent="0.25"/>
  <cols>
    <col min="1" max="1" width="5.85546875" customWidth="1"/>
    <col min="2" max="2" width="31" customWidth="1"/>
    <col min="3" max="3" width="6.140625" customWidth="1"/>
    <col min="4" max="4" width="7.42578125" customWidth="1"/>
    <col min="5" max="5" width="7.140625" customWidth="1"/>
    <col min="6" max="10" width="9.28515625" customWidth="1"/>
    <col min="11" max="11" width="7" customWidth="1"/>
    <col min="12" max="12" width="12.7109375" customWidth="1"/>
  </cols>
  <sheetData>
    <row r="3" spans="1:12" ht="17.25" x14ac:dyDescent="0.25">
      <c r="A3" s="137" t="s">
        <v>251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x14ac:dyDescent="0.25">
      <c r="A4" s="1"/>
      <c r="B4" s="2"/>
    </row>
    <row r="5" spans="1:12" ht="49.5" customHeight="1" x14ac:dyDescent="0.25">
      <c r="A5" s="119" t="s">
        <v>252</v>
      </c>
      <c r="B5" s="119" t="s">
        <v>187</v>
      </c>
      <c r="C5" s="119" t="s">
        <v>150</v>
      </c>
      <c r="D5" s="119" t="s">
        <v>253</v>
      </c>
      <c r="E5" s="119" t="s">
        <v>254</v>
      </c>
      <c r="F5" s="119" t="s">
        <v>255</v>
      </c>
      <c r="G5" s="119" t="s">
        <v>256</v>
      </c>
      <c r="H5" s="159" t="s">
        <v>257</v>
      </c>
      <c r="I5" s="61" t="s">
        <v>258</v>
      </c>
      <c r="J5" s="160" t="s">
        <v>259</v>
      </c>
      <c r="K5" s="119" t="s">
        <v>260</v>
      </c>
      <c r="L5" s="119" t="s">
        <v>261</v>
      </c>
    </row>
    <row r="6" spans="1:12" ht="15" customHeight="1" x14ac:dyDescent="0.25">
      <c r="A6" s="119"/>
      <c r="B6" s="119"/>
      <c r="C6" s="119"/>
      <c r="D6" s="119"/>
      <c r="E6" s="119"/>
      <c r="F6" s="119"/>
      <c r="G6" s="119"/>
      <c r="H6" s="159"/>
      <c r="I6" s="73"/>
      <c r="J6" s="160"/>
      <c r="K6" s="119"/>
      <c r="L6" s="119"/>
    </row>
    <row r="7" spans="1:12" x14ac:dyDescent="0.25">
      <c r="A7" s="62" t="s">
        <v>262</v>
      </c>
      <c r="B7" s="74" t="s">
        <v>263</v>
      </c>
      <c r="C7" s="10" t="s">
        <v>264</v>
      </c>
      <c r="D7" s="10" t="s">
        <v>265</v>
      </c>
      <c r="E7" s="10">
        <v>34780</v>
      </c>
      <c r="F7" s="75">
        <v>0</v>
      </c>
      <c r="G7" s="75">
        <v>0</v>
      </c>
      <c r="H7" s="75">
        <f>SUM(F7:G7)</f>
        <v>0</v>
      </c>
      <c r="I7" s="75">
        <f>ROUND((H7*$I$6),2)</f>
        <v>0</v>
      </c>
      <c r="J7" s="75">
        <f>SUM(H7:I7)</f>
        <v>0</v>
      </c>
      <c r="K7" s="10">
        <v>65</v>
      </c>
      <c r="L7" s="76">
        <f>ROUND((J7*K7),2)</f>
        <v>0</v>
      </c>
    </row>
    <row r="8" spans="1:12" x14ac:dyDescent="0.25">
      <c r="A8" s="7" t="s">
        <v>266</v>
      </c>
      <c r="B8" s="6" t="s">
        <v>267</v>
      </c>
      <c r="C8" s="5" t="s">
        <v>264</v>
      </c>
      <c r="D8" s="5" t="s">
        <v>265</v>
      </c>
      <c r="E8" s="5">
        <v>34783</v>
      </c>
      <c r="F8" s="77">
        <v>0</v>
      </c>
      <c r="G8" s="77">
        <v>0</v>
      </c>
      <c r="H8" s="75">
        <f t="shared" ref="H8:H29" si="0">SUM(F8:G8)</f>
        <v>0</v>
      </c>
      <c r="I8" s="75">
        <f t="shared" ref="I8:I29" si="1">ROUND((H8*$I$6),2)</f>
        <v>0</v>
      </c>
      <c r="J8" s="75">
        <f t="shared" ref="J8:J29" si="2">SUM(H8:I8)</f>
        <v>0</v>
      </c>
      <c r="K8" s="5">
        <v>60</v>
      </c>
      <c r="L8" s="76">
        <f t="shared" ref="L8:L29" si="3">ROUND((J8*K8),2)</f>
        <v>0</v>
      </c>
    </row>
    <row r="9" spans="1:12" ht="17.25" x14ac:dyDescent="0.25">
      <c r="A9" s="7" t="s">
        <v>268</v>
      </c>
      <c r="B9" s="6" t="s">
        <v>269</v>
      </c>
      <c r="C9" s="5" t="s">
        <v>264</v>
      </c>
      <c r="D9" s="5" t="s">
        <v>265</v>
      </c>
      <c r="E9" s="5">
        <v>34783</v>
      </c>
      <c r="F9" s="77">
        <v>0</v>
      </c>
      <c r="G9" s="77">
        <v>0</v>
      </c>
      <c r="H9" s="75">
        <f t="shared" si="0"/>
        <v>0</v>
      </c>
      <c r="I9" s="75">
        <f t="shared" si="1"/>
        <v>0</v>
      </c>
      <c r="J9" s="75">
        <f t="shared" si="2"/>
        <v>0</v>
      </c>
      <c r="K9" s="5">
        <v>20</v>
      </c>
      <c r="L9" s="76">
        <f t="shared" si="3"/>
        <v>0</v>
      </c>
    </row>
    <row r="10" spans="1:12" x14ac:dyDescent="0.25">
      <c r="A10" s="7" t="s">
        <v>270</v>
      </c>
      <c r="B10" s="6" t="s">
        <v>271</v>
      </c>
      <c r="C10" s="5" t="s">
        <v>264</v>
      </c>
      <c r="D10" s="5" t="s">
        <v>265</v>
      </c>
      <c r="E10" s="5">
        <v>33939</v>
      </c>
      <c r="F10" s="77">
        <v>0</v>
      </c>
      <c r="G10" s="77">
        <v>0</v>
      </c>
      <c r="H10" s="75">
        <f t="shared" si="0"/>
        <v>0</v>
      </c>
      <c r="I10" s="75">
        <f t="shared" si="1"/>
        <v>0</v>
      </c>
      <c r="J10" s="75">
        <f t="shared" si="2"/>
        <v>0</v>
      </c>
      <c r="K10" s="5">
        <v>80</v>
      </c>
      <c r="L10" s="76">
        <f t="shared" si="3"/>
        <v>0</v>
      </c>
    </row>
    <row r="11" spans="1:12" x14ac:dyDescent="0.25">
      <c r="A11" s="7" t="s">
        <v>272</v>
      </c>
      <c r="B11" s="6" t="s">
        <v>224</v>
      </c>
      <c r="C11" s="5" t="s">
        <v>264</v>
      </c>
      <c r="D11" s="5" t="s">
        <v>265</v>
      </c>
      <c r="E11" s="5">
        <v>4083</v>
      </c>
      <c r="F11" s="77">
        <v>0</v>
      </c>
      <c r="G11" s="77">
        <v>0</v>
      </c>
      <c r="H11" s="75">
        <f t="shared" si="0"/>
        <v>0</v>
      </c>
      <c r="I11" s="75">
        <f t="shared" si="1"/>
        <v>0</v>
      </c>
      <c r="J11" s="75">
        <f t="shared" si="2"/>
        <v>0</v>
      </c>
      <c r="K11" s="5">
        <v>320</v>
      </c>
      <c r="L11" s="76">
        <f t="shared" si="3"/>
        <v>0</v>
      </c>
    </row>
    <row r="12" spans="1:12" ht="30" x14ac:dyDescent="0.25">
      <c r="A12" s="62" t="s">
        <v>273</v>
      </c>
      <c r="B12" s="74" t="s">
        <v>274</v>
      </c>
      <c r="C12" s="10" t="s">
        <v>264</v>
      </c>
      <c r="D12" s="10" t="s">
        <v>265</v>
      </c>
      <c r="E12" s="10">
        <v>2355</v>
      </c>
      <c r="F12" s="75">
        <v>0</v>
      </c>
      <c r="G12" s="75">
        <v>0</v>
      </c>
      <c r="H12" s="75">
        <f t="shared" si="0"/>
        <v>0</v>
      </c>
      <c r="I12" s="75">
        <f t="shared" si="1"/>
        <v>0</v>
      </c>
      <c r="J12" s="75">
        <f t="shared" si="2"/>
        <v>0</v>
      </c>
      <c r="K12" s="10">
        <v>80</v>
      </c>
      <c r="L12" s="76">
        <f t="shared" si="3"/>
        <v>0</v>
      </c>
    </row>
    <row r="13" spans="1:12" ht="17.25" x14ac:dyDescent="0.25">
      <c r="A13" s="7" t="s">
        <v>275</v>
      </c>
      <c r="B13" s="6" t="s">
        <v>276</v>
      </c>
      <c r="C13" s="5" t="s">
        <v>264</v>
      </c>
      <c r="D13" s="5" t="s">
        <v>265</v>
      </c>
      <c r="E13" s="5">
        <v>2436</v>
      </c>
      <c r="F13" s="77">
        <v>0</v>
      </c>
      <c r="G13" s="77">
        <v>0</v>
      </c>
      <c r="H13" s="75">
        <f t="shared" si="0"/>
        <v>0</v>
      </c>
      <c r="I13" s="75">
        <f t="shared" si="1"/>
        <v>0</v>
      </c>
      <c r="J13" s="75">
        <f t="shared" si="2"/>
        <v>0</v>
      </c>
      <c r="K13" s="5">
        <v>80</v>
      </c>
      <c r="L13" s="76">
        <f t="shared" si="3"/>
        <v>0</v>
      </c>
    </row>
    <row r="14" spans="1:12" ht="32.25" x14ac:dyDescent="0.25">
      <c r="A14" s="62" t="s">
        <v>277</v>
      </c>
      <c r="B14" s="74" t="s">
        <v>278</v>
      </c>
      <c r="C14" s="10" t="s">
        <v>264</v>
      </c>
      <c r="D14" s="10" t="s">
        <v>265</v>
      </c>
      <c r="E14" s="10">
        <v>2438</v>
      </c>
      <c r="F14" s="75">
        <v>0</v>
      </c>
      <c r="G14" s="75">
        <v>0</v>
      </c>
      <c r="H14" s="75">
        <f t="shared" si="0"/>
        <v>0</v>
      </c>
      <c r="I14" s="75">
        <f t="shared" si="1"/>
        <v>0</v>
      </c>
      <c r="J14" s="75">
        <f t="shared" si="2"/>
        <v>0</v>
      </c>
      <c r="K14" s="10">
        <v>30</v>
      </c>
      <c r="L14" s="76">
        <f t="shared" si="3"/>
        <v>0</v>
      </c>
    </row>
    <row r="15" spans="1:12" ht="32.25" x14ac:dyDescent="0.25">
      <c r="A15" s="62" t="s">
        <v>279</v>
      </c>
      <c r="B15" s="74" t="s">
        <v>280</v>
      </c>
      <c r="C15" s="10" t="s">
        <v>264</v>
      </c>
      <c r="D15" s="10" t="s">
        <v>265</v>
      </c>
      <c r="E15" s="10">
        <v>2436</v>
      </c>
      <c r="F15" s="77">
        <v>0</v>
      </c>
      <c r="G15" s="77">
        <v>0</v>
      </c>
      <c r="H15" s="75">
        <f t="shared" si="0"/>
        <v>0</v>
      </c>
      <c r="I15" s="75">
        <f t="shared" si="1"/>
        <v>0</v>
      </c>
      <c r="J15" s="75">
        <f t="shared" si="2"/>
        <v>0</v>
      </c>
      <c r="K15" s="10">
        <v>60</v>
      </c>
      <c r="L15" s="76">
        <f t="shared" si="3"/>
        <v>0</v>
      </c>
    </row>
    <row r="16" spans="1:12" ht="32.25" x14ac:dyDescent="0.25">
      <c r="A16" s="62" t="s">
        <v>281</v>
      </c>
      <c r="B16" s="74" t="s">
        <v>282</v>
      </c>
      <c r="C16" s="10" t="s">
        <v>264</v>
      </c>
      <c r="D16" s="10" t="s">
        <v>265</v>
      </c>
      <c r="E16" s="10">
        <v>247</v>
      </c>
      <c r="F16" s="78">
        <v>0</v>
      </c>
      <c r="G16" s="75">
        <v>0</v>
      </c>
      <c r="H16" s="75">
        <f t="shared" si="0"/>
        <v>0</v>
      </c>
      <c r="I16" s="75">
        <f t="shared" si="1"/>
        <v>0</v>
      </c>
      <c r="J16" s="75">
        <f t="shared" si="2"/>
        <v>0</v>
      </c>
      <c r="K16" s="10">
        <v>800</v>
      </c>
      <c r="L16" s="76">
        <f t="shared" si="3"/>
        <v>0</v>
      </c>
    </row>
    <row r="17" spans="1:12" ht="17.25" x14ac:dyDescent="0.25">
      <c r="A17" s="7" t="s">
        <v>283</v>
      </c>
      <c r="B17" s="6" t="s">
        <v>284</v>
      </c>
      <c r="C17" s="5" t="s">
        <v>264</v>
      </c>
      <c r="D17" s="5" t="s">
        <v>265</v>
      </c>
      <c r="E17" s="5">
        <v>2438</v>
      </c>
      <c r="F17" s="75">
        <v>0</v>
      </c>
      <c r="G17" s="75">
        <v>0</v>
      </c>
      <c r="H17" s="75">
        <f t="shared" si="0"/>
        <v>0</v>
      </c>
      <c r="I17" s="75">
        <f t="shared" si="1"/>
        <v>0</v>
      </c>
      <c r="J17" s="75">
        <f t="shared" si="2"/>
        <v>0</v>
      </c>
      <c r="K17" s="5">
        <v>60</v>
      </c>
      <c r="L17" s="76">
        <f t="shared" si="3"/>
        <v>0</v>
      </c>
    </row>
    <row r="18" spans="1:12" x14ac:dyDescent="0.25">
      <c r="A18" s="7" t="s">
        <v>285</v>
      </c>
      <c r="B18" s="6" t="s">
        <v>286</v>
      </c>
      <c r="C18" s="5" t="s">
        <v>264</v>
      </c>
      <c r="D18" s="5" t="s">
        <v>265</v>
      </c>
      <c r="E18" s="5">
        <v>4069</v>
      </c>
      <c r="F18" s="77">
        <v>0</v>
      </c>
      <c r="G18" s="77">
        <v>0</v>
      </c>
      <c r="H18" s="75">
        <f t="shared" si="0"/>
        <v>0</v>
      </c>
      <c r="I18" s="75">
        <f t="shared" si="1"/>
        <v>0</v>
      </c>
      <c r="J18" s="75">
        <f t="shared" si="2"/>
        <v>0</v>
      </c>
      <c r="K18" s="5">
        <v>60</v>
      </c>
      <c r="L18" s="76">
        <f t="shared" si="3"/>
        <v>0</v>
      </c>
    </row>
    <row r="19" spans="1:12" x14ac:dyDescent="0.25">
      <c r="A19" s="7" t="s">
        <v>287</v>
      </c>
      <c r="B19" s="6" t="s">
        <v>288</v>
      </c>
      <c r="C19" s="5" t="s">
        <v>264</v>
      </c>
      <c r="D19" s="5" t="s">
        <v>265</v>
      </c>
      <c r="E19" s="5">
        <v>12872</v>
      </c>
      <c r="F19" s="77">
        <v>0</v>
      </c>
      <c r="G19" s="77">
        <v>0</v>
      </c>
      <c r="H19" s="75">
        <f t="shared" si="0"/>
        <v>0</v>
      </c>
      <c r="I19" s="75">
        <f t="shared" si="1"/>
        <v>0</v>
      </c>
      <c r="J19" s="75">
        <f t="shared" si="2"/>
        <v>0</v>
      </c>
      <c r="K19" s="5">
        <v>40</v>
      </c>
      <c r="L19" s="76">
        <f t="shared" si="3"/>
        <v>0</v>
      </c>
    </row>
    <row r="20" spans="1:12" ht="30" x14ac:dyDescent="0.25">
      <c r="A20" s="62" t="s">
        <v>289</v>
      </c>
      <c r="B20" s="74" t="s">
        <v>290</v>
      </c>
      <c r="C20" s="10" t="s">
        <v>264</v>
      </c>
      <c r="D20" s="10" t="s">
        <v>265</v>
      </c>
      <c r="E20" s="10">
        <v>12868</v>
      </c>
      <c r="F20" s="79">
        <v>0</v>
      </c>
      <c r="G20" s="75">
        <v>0</v>
      </c>
      <c r="H20" s="75">
        <f t="shared" si="0"/>
        <v>0</v>
      </c>
      <c r="I20" s="75">
        <f t="shared" si="1"/>
        <v>0</v>
      </c>
      <c r="J20" s="75">
        <f t="shared" si="2"/>
        <v>0</v>
      </c>
      <c r="K20" s="10">
        <v>300</v>
      </c>
      <c r="L20" s="76">
        <f t="shared" si="3"/>
        <v>0</v>
      </c>
    </row>
    <row r="21" spans="1:12" ht="30" x14ac:dyDescent="0.25">
      <c r="A21" s="62" t="s">
        <v>291</v>
      </c>
      <c r="B21" s="74" t="s">
        <v>292</v>
      </c>
      <c r="C21" s="10" t="s">
        <v>264</v>
      </c>
      <c r="D21" s="10" t="s">
        <v>265</v>
      </c>
      <c r="E21" s="10">
        <v>6110</v>
      </c>
      <c r="F21" s="75">
        <v>0</v>
      </c>
      <c r="G21" s="75">
        <v>0</v>
      </c>
      <c r="H21" s="75">
        <f t="shared" si="0"/>
        <v>0</v>
      </c>
      <c r="I21" s="75">
        <f t="shared" si="1"/>
        <v>0</v>
      </c>
      <c r="J21" s="75">
        <f t="shared" si="2"/>
        <v>0</v>
      </c>
      <c r="K21" s="10">
        <v>300</v>
      </c>
      <c r="L21" s="76">
        <f t="shared" si="3"/>
        <v>0</v>
      </c>
    </row>
    <row r="22" spans="1:12" x14ac:dyDescent="0.25">
      <c r="A22" s="7" t="s">
        <v>293</v>
      </c>
      <c r="B22" s="6" t="s">
        <v>294</v>
      </c>
      <c r="C22" s="5" t="s">
        <v>264</v>
      </c>
      <c r="D22" s="5" t="s">
        <v>265</v>
      </c>
      <c r="E22" s="5">
        <v>4750</v>
      </c>
      <c r="F22" s="75">
        <v>0</v>
      </c>
      <c r="G22" s="75">
        <v>0</v>
      </c>
      <c r="H22" s="75">
        <f t="shared" si="0"/>
        <v>0</v>
      </c>
      <c r="I22" s="75">
        <f t="shared" si="1"/>
        <v>0</v>
      </c>
      <c r="J22" s="75">
        <f t="shared" si="2"/>
        <v>0</v>
      </c>
      <c r="K22" s="5">
        <v>500</v>
      </c>
      <c r="L22" s="76">
        <f t="shared" si="3"/>
        <v>0</v>
      </c>
    </row>
    <row r="23" spans="1:12" x14ac:dyDescent="0.25">
      <c r="A23" s="7" t="s">
        <v>295</v>
      </c>
      <c r="B23" s="6" t="s">
        <v>296</v>
      </c>
      <c r="C23" s="5" t="s">
        <v>264</v>
      </c>
      <c r="D23" s="5" t="s">
        <v>265</v>
      </c>
      <c r="E23" s="5">
        <v>4783</v>
      </c>
      <c r="F23" s="75">
        <v>0</v>
      </c>
      <c r="G23" s="75">
        <v>0</v>
      </c>
      <c r="H23" s="75">
        <f t="shared" si="0"/>
        <v>0</v>
      </c>
      <c r="I23" s="75">
        <f t="shared" si="1"/>
        <v>0</v>
      </c>
      <c r="J23" s="75">
        <f t="shared" si="2"/>
        <v>0</v>
      </c>
      <c r="K23" s="5">
        <v>700</v>
      </c>
      <c r="L23" s="76">
        <f t="shared" si="3"/>
        <v>0</v>
      </c>
    </row>
    <row r="24" spans="1:12" x14ac:dyDescent="0.25">
      <c r="A24" s="7" t="s">
        <v>297</v>
      </c>
      <c r="B24" s="6" t="s">
        <v>298</v>
      </c>
      <c r="C24" s="5" t="s">
        <v>264</v>
      </c>
      <c r="D24" s="5" t="s">
        <v>265</v>
      </c>
      <c r="E24" s="5">
        <v>6111</v>
      </c>
      <c r="F24" s="77">
        <v>0</v>
      </c>
      <c r="G24" s="75">
        <v>0</v>
      </c>
      <c r="H24" s="75">
        <f t="shared" si="0"/>
        <v>0</v>
      </c>
      <c r="I24" s="75">
        <f t="shared" si="1"/>
        <v>0</v>
      </c>
      <c r="J24" s="75">
        <f t="shared" si="2"/>
        <v>0</v>
      </c>
      <c r="K24" s="5">
        <v>1000</v>
      </c>
      <c r="L24" s="76">
        <f t="shared" si="3"/>
        <v>0</v>
      </c>
    </row>
    <row r="25" spans="1:12" ht="15" customHeight="1" x14ac:dyDescent="0.25">
      <c r="A25" s="62" t="s">
        <v>299</v>
      </c>
      <c r="B25" s="74" t="s">
        <v>300</v>
      </c>
      <c r="C25" s="10" t="s">
        <v>264</v>
      </c>
      <c r="D25" s="10" t="s">
        <v>265</v>
      </c>
      <c r="E25" s="10">
        <v>4230</v>
      </c>
      <c r="F25" s="75">
        <v>0</v>
      </c>
      <c r="G25" s="75">
        <v>0</v>
      </c>
      <c r="H25" s="75">
        <f t="shared" si="0"/>
        <v>0</v>
      </c>
      <c r="I25" s="75">
        <f t="shared" si="1"/>
        <v>0</v>
      </c>
      <c r="J25" s="75">
        <f t="shared" si="2"/>
        <v>0</v>
      </c>
      <c r="K25" s="10">
        <v>60</v>
      </c>
      <c r="L25" s="76">
        <f t="shared" si="3"/>
        <v>0</v>
      </c>
    </row>
    <row r="26" spans="1:12" x14ac:dyDescent="0.25">
      <c r="A26" s="7" t="s">
        <v>301</v>
      </c>
      <c r="B26" s="6" t="s">
        <v>226</v>
      </c>
      <c r="C26" s="5" t="s">
        <v>264</v>
      </c>
      <c r="D26" s="5" t="s">
        <v>265</v>
      </c>
      <c r="E26" s="5">
        <v>2696</v>
      </c>
      <c r="F26" s="77">
        <v>0</v>
      </c>
      <c r="G26" s="75">
        <v>0</v>
      </c>
      <c r="H26" s="75">
        <f t="shared" si="0"/>
        <v>0</v>
      </c>
      <c r="I26" s="75">
        <f t="shared" si="1"/>
        <v>0</v>
      </c>
      <c r="J26" s="75">
        <f t="shared" si="2"/>
        <v>0</v>
      </c>
      <c r="K26" s="5">
        <v>300</v>
      </c>
      <c r="L26" s="76">
        <f t="shared" si="3"/>
        <v>0</v>
      </c>
    </row>
    <row r="27" spans="1:12" x14ac:dyDescent="0.25">
      <c r="A27" s="7" t="s">
        <v>302</v>
      </c>
      <c r="B27" s="6" t="s">
        <v>225</v>
      </c>
      <c r="C27" s="5" t="s">
        <v>264</v>
      </c>
      <c r="D27" s="5" t="s">
        <v>265</v>
      </c>
      <c r="E27" s="5">
        <v>2436</v>
      </c>
      <c r="F27" s="77">
        <v>0</v>
      </c>
      <c r="G27" s="77">
        <v>0</v>
      </c>
      <c r="H27" s="75">
        <f t="shared" si="0"/>
        <v>0</v>
      </c>
      <c r="I27" s="75">
        <f t="shared" si="1"/>
        <v>0</v>
      </c>
      <c r="J27" s="75">
        <f t="shared" si="2"/>
        <v>0</v>
      </c>
      <c r="K27" s="5">
        <v>180</v>
      </c>
      <c r="L27" s="76">
        <f t="shared" si="3"/>
        <v>0</v>
      </c>
    </row>
    <row r="28" spans="1:12" x14ac:dyDescent="0.25">
      <c r="A28" s="7" t="s">
        <v>303</v>
      </c>
      <c r="B28" s="6" t="s">
        <v>304</v>
      </c>
      <c r="C28" s="5" t="s">
        <v>264</v>
      </c>
      <c r="D28" s="5" t="s">
        <v>265</v>
      </c>
      <c r="E28" s="5">
        <v>247</v>
      </c>
      <c r="F28" s="78">
        <v>0</v>
      </c>
      <c r="G28" s="78">
        <v>0</v>
      </c>
      <c r="H28" s="75">
        <f t="shared" si="0"/>
        <v>0</v>
      </c>
      <c r="I28" s="75">
        <f t="shared" si="1"/>
        <v>0</v>
      </c>
      <c r="J28" s="75">
        <f t="shared" si="2"/>
        <v>0</v>
      </c>
      <c r="K28" s="5">
        <v>110</v>
      </c>
      <c r="L28" s="76">
        <f t="shared" si="3"/>
        <v>0</v>
      </c>
    </row>
    <row r="29" spans="1:12" x14ac:dyDescent="0.25">
      <c r="A29" s="7" t="s">
        <v>305</v>
      </c>
      <c r="B29" s="6" t="s">
        <v>306</v>
      </c>
      <c r="C29" s="5" t="s">
        <v>264</v>
      </c>
      <c r="D29" s="5" t="s">
        <v>265</v>
      </c>
      <c r="E29" s="5">
        <v>248</v>
      </c>
      <c r="F29" s="77">
        <v>0</v>
      </c>
      <c r="G29" s="77">
        <v>0</v>
      </c>
      <c r="H29" s="75">
        <f t="shared" si="0"/>
        <v>0</v>
      </c>
      <c r="I29" s="75">
        <f t="shared" si="1"/>
        <v>0</v>
      </c>
      <c r="J29" s="75">
        <f t="shared" si="2"/>
        <v>0</v>
      </c>
      <c r="K29" s="5">
        <v>800</v>
      </c>
      <c r="L29" s="76">
        <f t="shared" si="3"/>
        <v>0</v>
      </c>
    </row>
    <row r="30" spans="1:12" x14ac:dyDescent="0.25">
      <c r="A30" s="109" t="s">
        <v>307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1"/>
      <c r="L30" s="55">
        <f>SUM(L7:L29)</f>
        <v>0</v>
      </c>
    </row>
    <row r="31" spans="1:12" x14ac:dyDescent="0.25">
      <c r="A31" s="109" t="s">
        <v>308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1"/>
      <c r="L31" s="55">
        <f>ROUND((L30/12),2)</f>
        <v>0</v>
      </c>
    </row>
  </sheetData>
  <mergeCells count="14">
    <mergeCell ref="K5:K6"/>
    <mergeCell ref="L5:L6"/>
    <mergeCell ref="A30:K30"/>
    <mergeCell ref="A31:K31"/>
    <mergeCell ref="A3:L3"/>
    <mergeCell ref="A5:A6"/>
    <mergeCell ref="B5:B6"/>
    <mergeCell ref="C5:C6"/>
    <mergeCell ref="D5:D6"/>
    <mergeCell ref="E5:E6"/>
    <mergeCell ref="F5:F6"/>
    <mergeCell ref="G5:G6"/>
    <mergeCell ref="H5:H6"/>
    <mergeCell ref="J5:J6"/>
  </mergeCells>
  <pageMargins left="0.78740157480314965" right="1.1811023622047245" top="0.78740157480314965" bottom="0.78740157480314965" header="0.31496062992125984" footer="0.31496062992125984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H18"/>
  <sheetViews>
    <sheetView workbookViewId="0">
      <selection activeCell="H17" sqref="H17"/>
    </sheetView>
  </sheetViews>
  <sheetFormatPr defaultRowHeight="15" x14ac:dyDescent="0.25"/>
  <cols>
    <col min="1" max="1" width="34" customWidth="1"/>
    <col min="2" max="2" width="12" customWidth="1"/>
    <col min="3" max="4" width="13.7109375" customWidth="1"/>
    <col min="5" max="5" width="14.42578125" customWidth="1"/>
    <col min="6" max="6" width="14.85546875" customWidth="1"/>
    <col min="7" max="7" width="15" customWidth="1"/>
    <col min="8" max="8" width="14.42578125" bestFit="1" customWidth="1"/>
    <col min="10" max="10" width="11" customWidth="1"/>
    <col min="12" max="12" width="13.5703125" customWidth="1"/>
  </cols>
  <sheetData>
    <row r="4" spans="1:7" x14ac:dyDescent="0.25">
      <c r="A4" s="149"/>
      <c r="B4" s="149"/>
      <c r="C4" s="149"/>
      <c r="D4" s="149"/>
      <c r="E4" s="149"/>
      <c r="F4" s="149"/>
      <c r="G4" s="149"/>
    </row>
    <row r="5" spans="1:7" x14ac:dyDescent="0.25">
      <c r="A5" s="150" t="s">
        <v>186</v>
      </c>
      <c r="B5" s="150"/>
      <c r="C5" s="150"/>
      <c r="D5" s="150"/>
      <c r="E5" s="150"/>
      <c r="F5" s="150"/>
      <c r="G5" s="150"/>
    </row>
    <row r="6" spans="1:7" x14ac:dyDescent="0.25">
      <c r="A6" s="4"/>
      <c r="B6" s="2"/>
    </row>
    <row r="7" spans="1:7" ht="45" x14ac:dyDescent="0.25">
      <c r="A7" s="12" t="s">
        <v>187</v>
      </c>
      <c r="B7" s="12" t="s">
        <v>188</v>
      </c>
      <c r="C7" s="12" t="s">
        <v>189</v>
      </c>
      <c r="D7" s="12" t="s">
        <v>190</v>
      </c>
      <c r="E7" s="25" t="s">
        <v>250</v>
      </c>
      <c r="F7" s="12" t="s">
        <v>191</v>
      </c>
      <c r="G7" s="12" t="s">
        <v>192</v>
      </c>
    </row>
    <row r="8" spans="1:7" ht="15" customHeight="1" x14ac:dyDescent="0.25">
      <c r="A8" s="14" t="s">
        <v>152</v>
      </c>
      <c r="B8" s="16" t="s">
        <v>153</v>
      </c>
      <c r="C8" s="16" t="s">
        <v>193</v>
      </c>
      <c r="D8" s="16" t="s">
        <v>194</v>
      </c>
      <c r="E8" s="14" t="s">
        <v>195</v>
      </c>
      <c r="F8" s="14" t="s">
        <v>196</v>
      </c>
      <c r="G8" s="14" t="s">
        <v>197</v>
      </c>
    </row>
    <row r="9" spans="1:7" ht="30" customHeight="1" x14ac:dyDescent="0.25">
      <c r="A9" s="6" t="s">
        <v>198</v>
      </c>
      <c r="B9" s="5">
        <v>1</v>
      </c>
      <c r="C9" s="5">
        <v>1</v>
      </c>
      <c r="D9" s="5">
        <f>ROUND((B9*C9),2)</f>
        <v>1</v>
      </c>
      <c r="E9" s="34">
        <f>ENG!E150</f>
        <v>0</v>
      </c>
      <c r="F9" s="34">
        <f>ROUND((E9*D9),2)</f>
        <v>0</v>
      </c>
      <c r="G9" s="34">
        <f>ROUND((F9*12),2)</f>
        <v>0</v>
      </c>
    </row>
    <row r="10" spans="1:7" ht="30" customHeight="1" x14ac:dyDescent="0.25">
      <c r="A10" s="6" t="s">
        <v>199</v>
      </c>
      <c r="B10" s="5">
        <v>1</v>
      </c>
      <c r="C10" s="5">
        <v>1</v>
      </c>
      <c r="D10" s="5">
        <f t="shared" ref="D10:D16" si="0">ROUND((B10*C10),2)</f>
        <v>1</v>
      </c>
      <c r="E10" s="34">
        <f>'Aux Adm'!E150</f>
        <v>0</v>
      </c>
      <c r="F10" s="34">
        <f t="shared" ref="F10:F16" si="1">ROUND((E10*D10),2)</f>
        <v>0</v>
      </c>
      <c r="G10" s="34">
        <f t="shared" ref="G10:G16" si="2">ROUND((F10*12),2)</f>
        <v>0</v>
      </c>
    </row>
    <row r="11" spans="1:7" ht="30" customHeight="1" x14ac:dyDescent="0.25">
      <c r="A11" s="6" t="s">
        <v>200</v>
      </c>
      <c r="B11" s="5">
        <v>1</v>
      </c>
      <c r="C11" s="5">
        <v>1</v>
      </c>
      <c r="D11" s="5">
        <f t="shared" si="0"/>
        <v>1</v>
      </c>
      <c r="E11" s="34">
        <f>'Enc Ger'!E150</f>
        <v>0</v>
      </c>
      <c r="F11" s="34">
        <f t="shared" si="1"/>
        <v>0</v>
      </c>
      <c r="G11" s="34">
        <f t="shared" si="2"/>
        <v>0</v>
      </c>
    </row>
    <row r="12" spans="1:7" ht="30" customHeight="1" x14ac:dyDescent="0.25">
      <c r="A12" s="6" t="s">
        <v>201</v>
      </c>
      <c r="B12" s="5">
        <v>2</v>
      </c>
      <c r="C12" s="5">
        <v>1</v>
      </c>
      <c r="D12" s="5">
        <f t="shared" si="0"/>
        <v>2</v>
      </c>
      <c r="E12" s="34">
        <f>'Téc Eletric'!E150</f>
        <v>0</v>
      </c>
      <c r="F12" s="34">
        <f t="shared" si="1"/>
        <v>0</v>
      </c>
      <c r="G12" s="34">
        <f t="shared" si="2"/>
        <v>0</v>
      </c>
    </row>
    <row r="13" spans="1:7" ht="30" customHeight="1" x14ac:dyDescent="0.25">
      <c r="A13" s="6" t="s">
        <v>202</v>
      </c>
      <c r="B13" s="5">
        <v>2</v>
      </c>
      <c r="C13" s="5">
        <v>1</v>
      </c>
      <c r="D13" s="5">
        <f t="shared" si="0"/>
        <v>2</v>
      </c>
      <c r="E13" s="34">
        <f>'Bomb Hid'!E150</f>
        <v>0</v>
      </c>
      <c r="F13" s="34">
        <f t="shared" si="1"/>
        <v>0</v>
      </c>
      <c r="G13" s="34">
        <f t="shared" si="2"/>
        <v>0</v>
      </c>
    </row>
    <row r="14" spans="1:7" ht="30" customHeight="1" x14ac:dyDescent="0.25">
      <c r="A14" s="6" t="s">
        <v>203</v>
      </c>
      <c r="B14" s="5">
        <v>1</v>
      </c>
      <c r="C14" s="5">
        <v>1</v>
      </c>
      <c r="D14" s="5">
        <f t="shared" si="0"/>
        <v>1</v>
      </c>
      <c r="E14" s="34">
        <f>'Téc Tel Rede'!E150</f>
        <v>0</v>
      </c>
      <c r="F14" s="34">
        <f t="shared" si="1"/>
        <v>0</v>
      </c>
      <c r="G14" s="34">
        <f t="shared" si="2"/>
        <v>0</v>
      </c>
    </row>
    <row r="15" spans="1:7" ht="30" customHeight="1" x14ac:dyDescent="0.25">
      <c r="A15" s="6" t="s">
        <v>204</v>
      </c>
      <c r="B15" s="5">
        <v>2</v>
      </c>
      <c r="C15" s="5">
        <v>1</v>
      </c>
      <c r="D15" s="5">
        <f t="shared" si="0"/>
        <v>2</v>
      </c>
      <c r="E15" s="34">
        <f>'Téc Ref'!E150</f>
        <v>0</v>
      </c>
      <c r="F15" s="34">
        <f t="shared" si="1"/>
        <v>0</v>
      </c>
      <c r="G15" s="34">
        <f t="shared" si="2"/>
        <v>0</v>
      </c>
    </row>
    <row r="16" spans="1:7" ht="30" customHeight="1" x14ac:dyDescent="0.25">
      <c r="A16" s="18" t="s">
        <v>205</v>
      </c>
      <c r="B16" s="8">
        <v>5</v>
      </c>
      <c r="C16" s="8">
        <v>1</v>
      </c>
      <c r="D16" s="8">
        <f t="shared" si="0"/>
        <v>5</v>
      </c>
      <c r="E16" s="32">
        <f>'Ajud Manut'!E150</f>
        <v>0</v>
      </c>
      <c r="F16" s="32">
        <f t="shared" si="1"/>
        <v>0</v>
      </c>
      <c r="G16" s="34">
        <f t="shared" si="2"/>
        <v>0</v>
      </c>
    </row>
    <row r="17" spans="1:8" ht="30" customHeight="1" x14ac:dyDescent="0.25">
      <c r="A17" s="116" t="s">
        <v>206</v>
      </c>
      <c r="B17" s="116"/>
      <c r="C17" s="116"/>
      <c r="D17" s="116"/>
      <c r="E17" s="116"/>
      <c r="F17" s="72">
        <f>SUM(F9:F16)</f>
        <v>0</v>
      </c>
      <c r="G17" s="71">
        <f>SUM(G9:G16)</f>
        <v>0</v>
      </c>
      <c r="H17" s="60"/>
    </row>
    <row r="18" spans="1:8" x14ac:dyDescent="0.25">
      <c r="H18" s="60"/>
    </row>
  </sheetData>
  <mergeCells count="3">
    <mergeCell ref="A4:G4"/>
    <mergeCell ref="A5:G5"/>
    <mergeCell ref="A17:E17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M135"/>
  <sheetViews>
    <sheetView topLeftCell="A112" workbookViewId="0">
      <selection activeCell="E135" sqref="E135"/>
    </sheetView>
  </sheetViews>
  <sheetFormatPr defaultRowHeight="15" x14ac:dyDescent="0.25"/>
  <cols>
    <col min="1" max="1" width="8.140625" customWidth="1"/>
    <col min="2" max="2" width="41" customWidth="1"/>
    <col min="3" max="3" width="6.140625" customWidth="1"/>
    <col min="4" max="4" width="13.85546875" style="81" customWidth="1"/>
    <col min="5" max="5" width="13" style="81" customWidth="1"/>
    <col min="6" max="6" width="8.140625" customWidth="1"/>
    <col min="7" max="7" width="14.85546875" customWidth="1"/>
    <col min="8" max="8" width="15" customWidth="1"/>
    <col min="11" max="11" width="11" customWidth="1"/>
    <col min="13" max="13" width="13.5703125" customWidth="1"/>
  </cols>
  <sheetData>
    <row r="3" spans="1:13" ht="39" customHeight="1" x14ac:dyDescent="0.25">
      <c r="A3" s="163" t="s">
        <v>309</v>
      </c>
      <c r="B3" s="163"/>
      <c r="C3" s="163"/>
      <c r="D3" s="163"/>
      <c r="E3" s="163"/>
      <c r="F3" s="80"/>
      <c r="G3" s="80"/>
      <c r="H3" s="80"/>
      <c r="I3" s="80"/>
      <c r="J3" s="80"/>
      <c r="K3" s="80"/>
      <c r="L3" s="80"/>
      <c r="M3" s="80"/>
    </row>
    <row r="4" spans="1:13" x14ac:dyDescent="0.25">
      <c r="C4" s="2"/>
    </row>
    <row r="5" spans="1:13" x14ac:dyDescent="0.25">
      <c r="A5" s="82"/>
      <c r="B5" s="82"/>
      <c r="C5" s="2"/>
    </row>
    <row r="6" spans="1:13" ht="30" x14ac:dyDescent="0.25">
      <c r="A6" s="164" t="s">
        <v>149</v>
      </c>
      <c r="B6" s="165"/>
      <c r="C6" s="83" t="s">
        <v>310</v>
      </c>
      <c r="D6" s="84" t="s">
        <v>157</v>
      </c>
      <c r="E6" s="84" t="s">
        <v>311</v>
      </c>
    </row>
    <row r="7" spans="1:13" ht="30" customHeight="1" x14ac:dyDescent="0.25">
      <c r="A7" s="161" t="s">
        <v>312</v>
      </c>
      <c r="B7" s="162"/>
      <c r="C7" s="85">
        <v>1</v>
      </c>
      <c r="D7" s="86"/>
      <c r="E7" s="86">
        <f>D7*C7</f>
        <v>0</v>
      </c>
    </row>
    <row r="8" spans="1:13" x14ac:dyDescent="0.25">
      <c r="A8" s="161" t="s">
        <v>313</v>
      </c>
      <c r="B8" s="162"/>
      <c r="C8" s="85">
        <v>3</v>
      </c>
      <c r="D8" s="86"/>
      <c r="E8" s="86">
        <f t="shared" ref="E8:E71" si="0">D8*C8</f>
        <v>0</v>
      </c>
    </row>
    <row r="9" spans="1:13" x14ac:dyDescent="0.25">
      <c r="A9" s="161" t="s">
        <v>314</v>
      </c>
      <c r="B9" s="162"/>
      <c r="C9" s="85">
        <v>3</v>
      </c>
      <c r="D9" s="86"/>
      <c r="E9" s="86">
        <f t="shared" si="0"/>
        <v>0</v>
      </c>
    </row>
    <row r="10" spans="1:13" x14ac:dyDescent="0.25">
      <c r="A10" s="161" t="s">
        <v>315</v>
      </c>
      <c r="B10" s="162"/>
      <c r="C10" s="85">
        <v>3</v>
      </c>
      <c r="D10" s="86"/>
      <c r="E10" s="86">
        <f t="shared" si="0"/>
        <v>0</v>
      </c>
    </row>
    <row r="11" spans="1:13" x14ac:dyDescent="0.25">
      <c r="A11" s="161" t="s">
        <v>316</v>
      </c>
      <c r="B11" s="162"/>
      <c r="C11" s="85">
        <v>2</v>
      </c>
      <c r="D11" s="86"/>
      <c r="E11" s="86">
        <f t="shared" si="0"/>
        <v>0</v>
      </c>
    </row>
    <row r="12" spans="1:13" x14ac:dyDescent="0.25">
      <c r="A12" s="161" t="s">
        <v>317</v>
      </c>
      <c r="B12" s="162"/>
      <c r="C12" s="85">
        <v>3</v>
      </c>
      <c r="D12" s="86"/>
      <c r="E12" s="86">
        <f t="shared" si="0"/>
        <v>0</v>
      </c>
    </row>
    <row r="13" spans="1:13" x14ac:dyDescent="0.25">
      <c r="A13" s="161" t="s">
        <v>318</v>
      </c>
      <c r="B13" s="162"/>
      <c r="C13" s="85">
        <v>3</v>
      </c>
      <c r="D13" s="86"/>
      <c r="E13" s="86">
        <f t="shared" si="0"/>
        <v>0</v>
      </c>
    </row>
    <row r="14" spans="1:13" x14ac:dyDescent="0.25">
      <c r="A14" s="161" t="s">
        <v>319</v>
      </c>
      <c r="B14" s="162"/>
      <c r="C14" s="85">
        <v>1</v>
      </c>
      <c r="D14" s="86"/>
      <c r="E14" s="86">
        <f t="shared" si="0"/>
        <v>0</v>
      </c>
    </row>
    <row r="15" spans="1:13" x14ac:dyDescent="0.25">
      <c r="A15" s="161" t="s">
        <v>320</v>
      </c>
      <c r="B15" s="162"/>
      <c r="C15" s="85">
        <v>2</v>
      </c>
      <c r="D15" s="86"/>
      <c r="E15" s="86">
        <f t="shared" si="0"/>
        <v>0</v>
      </c>
    </row>
    <row r="16" spans="1:13" x14ac:dyDescent="0.25">
      <c r="A16" s="161" t="s">
        <v>321</v>
      </c>
      <c r="B16" s="162"/>
      <c r="C16" s="85">
        <v>1</v>
      </c>
      <c r="D16" s="86"/>
      <c r="E16" s="86">
        <f t="shared" si="0"/>
        <v>0</v>
      </c>
    </row>
    <row r="17" spans="1:5" x14ac:dyDescent="0.25">
      <c r="A17" s="161" t="s">
        <v>322</v>
      </c>
      <c r="B17" s="162"/>
      <c r="C17" s="85">
        <v>7</v>
      </c>
      <c r="D17" s="86"/>
      <c r="E17" s="86">
        <f t="shared" si="0"/>
        <v>0</v>
      </c>
    </row>
    <row r="18" spans="1:5" x14ac:dyDescent="0.25">
      <c r="A18" s="161" t="s">
        <v>323</v>
      </c>
      <c r="B18" s="162"/>
      <c r="C18" s="85">
        <v>5</v>
      </c>
      <c r="D18" s="86"/>
      <c r="E18" s="86">
        <f t="shared" si="0"/>
        <v>0</v>
      </c>
    </row>
    <row r="19" spans="1:5" x14ac:dyDescent="0.25">
      <c r="A19" s="161" t="s">
        <v>324</v>
      </c>
      <c r="B19" s="162"/>
      <c r="C19" s="85">
        <v>3</v>
      </c>
      <c r="D19" s="86"/>
      <c r="E19" s="86">
        <f t="shared" si="0"/>
        <v>0</v>
      </c>
    </row>
    <row r="20" spans="1:5" x14ac:dyDescent="0.25">
      <c r="A20" s="161" t="s">
        <v>325</v>
      </c>
      <c r="B20" s="162"/>
      <c r="C20" s="85">
        <v>2</v>
      </c>
      <c r="D20" s="86"/>
      <c r="E20" s="86">
        <f t="shared" si="0"/>
        <v>0</v>
      </c>
    </row>
    <row r="21" spans="1:5" x14ac:dyDescent="0.25">
      <c r="A21" s="161" t="s">
        <v>326</v>
      </c>
      <c r="B21" s="162"/>
      <c r="C21" s="85">
        <v>3</v>
      </c>
      <c r="D21" s="86"/>
      <c r="E21" s="86">
        <f t="shared" si="0"/>
        <v>0</v>
      </c>
    </row>
    <row r="22" spans="1:5" x14ac:dyDescent="0.25">
      <c r="A22" s="161" t="s">
        <v>327</v>
      </c>
      <c r="B22" s="162"/>
      <c r="C22" s="85">
        <v>1</v>
      </c>
      <c r="D22" s="86"/>
      <c r="E22" s="86">
        <f t="shared" si="0"/>
        <v>0</v>
      </c>
    </row>
    <row r="23" spans="1:5" x14ac:dyDescent="0.25">
      <c r="A23" s="161" t="s">
        <v>328</v>
      </c>
      <c r="B23" s="162"/>
      <c r="C23" s="85">
        <v>2</v>
      </c>
      <c r="D23" s="86"/>
      <c r="E23" s="86">
        <f t="shared" si="0"/>
        <v>0</v>
      </c>
    </row>
    <row r="24" spans="1:5" x14ac:dyDescent="0.25">
      <c r="A24" s="161" t="s">
        <v>329</v>
      </c>
      <c r="B24" s="162"/>
      <c r="C24" s="85">
        <v>1</v>
      </c>
      <c r="D24" s="86"/>
      <c r="E24" s="86">
        <f t="shared" si="0"/>
        <v>0</v>
      </c>
    </row>
    <row r="25" spans="1:5" x14ac:dyDescent="0.25">
      <c r="A25" s="161" t="s">
        <v>330</v>
      </c>
      <c r="B25" s="162"/>
      <c r="C25" s="85">
        <v>1</v>
      </c>
      <c r="D25" s="86"/>
      <c r="E25" s="86">
        <f t="shared" si="0"/>
        <v>0</v>
      </c>
    </row>
    <row r="26" spans="1:5" x14ac:dyDescent="0.25">
      <c r="A26" s="161" t="s">
        <v>331</v>
      </c>
      <c r="B26" s="162"/>
      <c r="C26" s="85">
        <v>1</v>
      </c>
      <c r="D26" s="86"/>
      <c r="E26" s="86">
        <f t="shared" si="0"/>
        <v>0</v>
      </c>
    </row>
    <row r="27" spans="1:5" x14ac:dyDescent="0.25">
      <c r="A27" s="161" t="s">
        <v>332</v>
      </c>
      <c r="B27" s="162"/>
      <c r="C27" s="85">
        <v>1</v>
      </c>
      <c r="D27" s="86"/>
      <c r="E27" s="86">
        <f t="shared" si="0"/>
        <v>0</v>
      </c>
    </row>
    <row r="28" spans="1:5" x14ac:dyDescent="0.25">
      <c r="A28" s="161" t="s">
        <v>333</v>
      </c>
      <c r="B28" s="162"/>
      <c r="C28" s="85">
        <v>1</v>
      </c>
      <c r="D28" s="86"/>
      <c r="E28" s="86">
        <f t="shared" si="0"/>
        <v>0</v>
      </c>
    </row>
    <row r="29" spans="1:5" x14ac:dyDescent="0.25">
      <c r="A29" s="161" t="s">
        <v>334</v>
      </c>
      <c r="B29" s="162"/>
      <c r="C29" s="85">
        <v>1</v>
      </c>
      <c r="D29" s="86"/>
      <c r="E29" s="86">
        <f t="shared" si="0"/>
        <v>0</v>
      </c>
    </row>
    <row r="30" spans="1:5" x14ac:dyDescent="0.25">
      <c r="A30" s="161" t="s">
        <v>335</v>
      </c>
      <c r="B30" s="162"/>
      <c r="C30" s="85">
        <v>15</v>
      </c>
      <c r="D30" s="86"/>
      <c r="E30" s="86">
        <f t="shared" si="0"/>
        <v>0</v>
      </c>
    </row>
    <row r="31" spans="1:5" x14ac:dyDescent="0.25">
      <c r="A31" s="161" t="s">
        <v>336</v>
      </c>
      <c r="B31" s="162"/>
      <c r="C31" s="85">
        <v>1</v>
      </c>
      <c r="D31" s="86"/>
      <c r="E31" s="86">
        <f t="shared" si="0"/>
        <v>0</v>
      </c>
    </row>
    <row r="32" spans="1:5" x14ac:dyDescent="0.25">
      <c r="A32" s="161" t="s">
        <v>337</v>
      </c>
      <c r="B32" s="162"/>
      <c r="C32" s="85">
        <v>5</v>
      </c>
      <c r="D32" s="86"/>
      <c r="E32" s="86">
        <f t="shared" si="0"/>
        <v>0</v>
      </c>
    </row>
    <row r="33" spans="1:5" x14ac:dyDescent="0.25">
      <c r="A33" s="161" t="s">
        <v>338</v>
      </c>
      <c r="B33" s="162"/>
      <c r="C33" s="85">
        <v>2</v>
      </c>
      <c r="D33" s="86"/>
      <c r="E33" s="86">
        <f t="shared" si="0"/>
        <v>0</v>
      </c>
    </row>
    <row r="34" spans="1:5" x14ac:dyDescent="0.25">
      <c r="A34" s="161" t="s">
        <v>339</v>
      </c>
      <c r="B34" s="162"/>
      <c r="C34" s="85">
        <v>1</v>
      </c>
      <c r="D34" s="86"/>
      <c r="E34" s="86">
        <f t="shared" si="0"/>
        <v>0</v>
      </c>
    </row>
    <row r="35" spans="1:5" x14ac:dyDescent="0.25">
      <c r="A35" s="161" t="s">
        <v>340</v>
      </c>
      <c r="B35" s="162"/>
      <c r="C35" s="85">
        <v>1</v>
      </c>
      <c r="D35" s="86"/>
      <c r="E35" s="86">
        <f t="shared" si="0"/>
        <v>0</v>
      </c>
    </row>
    <row r="36" spans="1:5" x14ac:dyDescent="0.25">
      <c r="A36" s="161" t="s">
        <v>341</v>
      </c>
      <c r="B36" s="162"/>
      <c r="C36" s="85">
        <v>1</v>
      </c>
      <c r="D36" s="86"/>
      <c r="E36" s="86">
        <f t="shared" si="0"/>
        <v>0</v>
      </c>
    </row>
    <row r="37" spans="1:5" x14ac:dyDescent="0.25">
      <c r="A37" s="161" t="s">
        <v>342</v>
      </c>
      <c r="B37" s="162"/>
      <c r="C37" s="85">
        <v>1</v>
      </c>
      <c r="D37" s="86"/>
      <c r="E37" s="86">
        <f t="shared" si="0"/>
        <v>0</v>
      </c>
    </row>
    <row r="38" spans="1:5" x14ac:dyDescent="0.25">
      <c r="A38" s="161" t="s">
        <v>343</v>
      </c>
      <c r="B38" s="162"/>
      <c r="C38" s="85">
        <v>1</v>
      </c>
      <c r="D38" s="86"/>
      <c r="E38" s="86">
        <f t="shared" si="0"/>
        <v>0</v>
      </c>
    </row>
    <row r="39" spans="1:5" x14ac:dyDescent="0.25">
      <c r="A39" s="161" t="s">
        <v>344</v>
      </c>
      <c r="B39" s="162"/>
      <c r="C39" s="85">
        <v>1</v>
      </c>
      <c r="D39" s="86"/>
      <c r="E39" s="86">
        <f t="shared" si="0"/>
        <v>0</v>
      </c>
    </row>
    <row r="40" spans="1:5" x14ac:dyDescent="0.25">
      <c r="A40" s="161" t="s">
        <v>345</v>
      </c>
      <c r="B40" s="162"/>
      <c r="C40" s="85">
        <v>1</v>
      </c>
      <c r="D40" s="86"/>
      <c r="E40" s="86">
        <f t="shared" si="0"/>
        <v>0</v>
      </c>
    </row>
    <row r="41" spans="1:5" x14ac:dyDescent="0.25">
      <c r="A41" s="161" t="s">
        <v>346</v>
      </c>
      <c r="B41" s="162"/>
      <c r="C41" s="85">
        <v>1</v>
      </c>
      <c r="D41" s="86"/>
      <c r="E41" s="86">
        <f t="shared" si="0"/>
        <v>0</v>
      </c>
    </row>
    <row r="42" spans="1:5" x14ac:dyDescent="0.25">
      <c r="A42" s="161" t="s">
        <v>347</v>
      </c>
      <c r="B42" s="162"/>
      <c r="C42" s="85">
        <v>1</v>
      </c>
      <c r="D42" s="86"/>
      <c r="E42" s="86">
        <f t="shared" si="0"/>
        <v>0</v>
      </c>
    </row>
    <row r="43" spans="1:5" x14ac:dyDescent="0.25">
      <c r="A43" s="161" t="s">
        <v>348</v>
      </c>
      <c r="B43" s="162"/>
      <c r="C43" s="85">
        <v>1</v>
      </c>
      <c r="D43" s="86"/>
      <c r="E43" s="86">
        <f t="shared" si="0"/>
        <v>0</v>
      </c>
    </row>
    <row r="44" spans="1:5" x14ac:dyDescent="0.25">
      <c r="A44" s="161" t="s">
        <v>349</v>
      </c>
      <c r="B44" s="162"/>
      <c r="C44" s="85">
        <v>1</v>
      </c>
      <c r="D44" s="86"/>
      <c r="E44" s="86">
        <f t="shared" si="0"/>
        <v>0</v>
      </c>
    </row>
    <row r="45" spans="1:5" x14ac:dyDescent="0.25">
      <c r="A45" s="161" t="s">
        <v>350</v>
      </c>
      <c r="B45" s="162"/>
      <c r="C45" s="85">
        <v>1</v>
      </c>
      <c r="D45" s="86"/>
      <c r="E45" s="86">
        <f t="shared" si="0"/>
        <v>0</v>
      </c>
    </row>
    <row r="46" spans="1:5" s="89" customFormat="1" x14ac:dyDescent="0.25">
      <c r="A46" s="161" t="s">
        <v>351</v>
      </c>
      <c r="B46" s="162"/>
      <c r="C46" s="87">
        <v>1</v>
      </c>
      <c r="D46" s="88"/>
      <c r="E46" s="88">
        <f t="shared" si="0"/>
        <v>0</v>
      </c>
    </row>
    <row r="47" spans="1:5" x14ac:dyDescent="0.25">
      <c r="A47" s="161" t="s">
        <v>352</v>
      </c>
      <c r="B47" s="162"/>
      <c r="C47" s="85">
        <v>1</v>
      </c>
      <c r="D47" s="86"/>
      <c r="E47" s="86">
        <f t="shared" si="0"/>
        <v>0</v>
      </c>
    </row>
    <row r="48" spans="1:5" x14ac:dyDescent="0.25">
      <c r="A48" s="161" t="s">
        <v>353</v>
      </c>
      <c r="B48" s="162"/>
      <c r="C48" s="85">
        <v>1</v>
      </c>
      <c r="D48" s="86"/>
      <c r="E48" s="86">
        <f t="shared" si="0"/>
        <v>0</v>
      </c>
    </row>
    <row r="49" spans="1:5" x14ac:dyDescent="0.25">
      <c r="A49" s="161" t="s">
        <v>354</v>
      </c>
      <c r="B49" s="162"/>
      <c r="C49" s="85">
        <v>1</v>
      </c>
      <c r="D49" s="86"/>
      <c r="E49" s="86">
        <f t="shared" si="0"/>
        <v>0</v>
      </c>
    </row>
    <row r="50" spans="1:5" x14ac:dyDescent="0.25">
      <c r="A50" s="161" t="s">
        <v>355</v>
      </c>
      <c r="B50" s="162"/>
      <c r="C50" s="85">
        <v>2</v>
      </c>
      <c r="D50" s="86"/>
      <c r="E50" s="86">
        <f t="shared" si="0"/>
        <v>0</v>
      </c>
    </row>
    <row r="51" spans="1:5" x14ac:dyDescent="0.25">
      <c r="A51" s="161" t="s">
        <v>356</v>
      </c>
      <c r="B51" s="162"/>
      <c r="C51" s="85">
        <v>10</v>
      </c>
      <c r="D51" s="86"/>
      <c r="E51" s="86">
        <f t="shared" si="0"/>
        <v>0</v>
      </c>
    </row>
    <row r="52" spans="1:5" x14ac:dyDescent="0.25">
      <c r="A52" s="161" t="s">
        <v>357</v>
      </c>
      <c r="B52" s="162"/>
      <c r="C52" s="85">
        <v>1</v>
      </c>
      <c r="D52" s="86"/>
      <c r="E52" s="86">
        <f t="shared" si="0"/>
        <v>0</v>
      </c>
    </row>
    <row r="53" spans="1:5" x14ac:dyDescent="0.25">
      <c r="A53" s="161" t="s">
        <v>358</v>
      </c>
      <c r="B53" s="162"/>
      <c r="C53" s="85">
        <v>2</v>
      </c>
      <c r="D53" s="86"/>
      <c r="E53" s="86">
        <f t="shared" si="0"/>
        <v>0</v>
      </c>
    </row>
    <row r="54" spans="1:5" x14ac:dyDescent="0.25">
      <c r="A54" s="161" t="s">
        <v>359</v>
      </c>
      <c r="B54" s="162"/>
      <c r="C54" s="85">
        <v>1</v>
      </c>
      <c r="D54" s="86"/>
      <c r="E54" s="86">
        <f t="shared" si="0"/>
        <v>0</v>
      </c>
    </row>
    <row r="55" spans="1:5" x14ac:dyDescent="0.25">
      <c r="A55" s="161" t="s">
        <v>360</v>
      </c>
      <c r="B55" s="162"/>
      <c r="C55" s="85">
        <v>1</v>
      </c>
      <c r="D55" s="86"/>
      <c r="E55" s="86">
        <f t="shared" si="0"/>
        <v>0</v>
      </c>
    </row>
    <row r="56" spans="1:5" x14ac:dyDescent="0.25">
      <c r="A56" s="161" t="s">
        <v>361</v>
      </c>
      <c r="B56" s="162"/>
      <c r="C56" s="85">
        <v>2</v>
      </c>
      <c r="D56" s="86"/>
      <c r="E56" s="86">
        <f t="shared" si="0"/>
        <v>0</v>
      </c>
    </row>
    <row r="57" spans="1:5" x14ac:dyDescent="0.25">
      <c r="A57" s="161" t="s">
        <v>362</v>
      </c>
      <c r="B57" s="162"/>
      <c r="C57" s="85">
        <v>2</v>
      </c>
      <c r="D57" s="86"/>
      <c r="E57" s="86">
        <f t="shared" si="0"/>
        <v>0</v>
      </c>
    </row>
    <row r="58" spans="1:5" x14ac:dyDescent="0.25">
      <c r="A58" s="161" t="s">
        <v>363</v>
      </c>
      <c r="B58" s="162"/>
      <c r="C58" s="85">
        <v>10</v>
      </c>
      <c r="D58" s="86"/>
      <c r="E58" s="86">
        <f t="shared" si="0"/>
        <v>0</v>
      </c>
    </row>
    <row r="59" spans="1:5" x14ac:dyDescent="0.25">
      <c r="A59" s="161" t="s">
        <v>364</v>
      </c>
      <c r="B59" s="162"/>
      <c r="C59" s="85">
        <v>1</v>
      </c>
      <c r="D59" s="86"/>
      <c r="E59" s="86">
        <f t="shared" si="0"/>
        <v>0</v>
      </c>
    </row>
    <row r="60" spans="1:5" x14ac:dyDescent="0.25">
      <c r="A60" s="161" t="s">
        <v>365</v>
      </c>
      <c r="B60" s="162"/>
      <c r="C60" s="85">
        <v>2</v>
      </c>
      <c r="D60" s="86"/>
      <c r="E60" s="86">
        <f t="shared" si="0"/>
        <v>0</v>
      </c>
    </row>
    <row r="61" spans="1:5" x14ac:dyDescent="0.25">
      <c r="A61" s="161" t="s">
        <v>366</v>
      </c>
      <c r="B61" s="162"/>
      <c r="C61" s="85">
        <v>1</v>
      </c>
      <c r="D61" s="86"/>
      <c r="E61" s="86">
        <f t="shared" si="0"/>
        <v>0</v>
      </c>
    </row>
    <row r="62" spans="1:5" x14ac:dyDescent="0.25">
      <c r="A62" s="161" t="s">
        <v>367</v>
      </c>
      <c r="B62" s="162"/>
      <c r="C62" s="85">
        <v>4</v>
      </c>
      <c r="D62" s="86"/>
      <c r="E62" s="86">
        <f t="shared" si="0"/>
        <v>0</v>
      </c>
    </row>
    <row r="63" spans="1:5" x14ac:dyDescent="0.25">
      <c r="A63" s="161" t="s">
        <v>368</v>
      </c>
      <c r="B63" s="162"/>
      <c r="C63" s="85">
        <v>7</v>
      </c>
      <c r="D63" s="86"/>
      <c r="E63" s="86">
        <f t="shared" si="0"/>
        <v>0</v>
      </c>
    </row>
    <row r="64" spans="1:5" x14ac:dyDescent="0.25">
      <c r="A64" s="161" t="s">
        <v>369</v>
      </c>
      <c r="B64" s="162"/>
      <c r="C64" s="85">
        <v>1</v>
      </c>
      <c r="D64" s="86"/>
      <c r="E64" s="86">
        <f t="shared" si="0"/>
        <v>0</v>
      </c>
    </row>
    <row r="65" spans="1:5" x14ac:dyDescent="0.25">
      <c r="A65" s="161" t="s">
        <v>370</v>
      </c>
      <c r="B65" s="162"/>
      <c r="C65" s="85">
        <v>5</v>
      </c>
      <c r="D65" s="86"/>
      <c r="E65" s="86">
        <f t="shared" si="0"/>
        <v>0</v>
      </c>
    </row>
    <row r="66" spans="1:5" x14ac:dyDescent="0.25">
      <c r="A66" s="161" t="s">
        <v>371</v>
      </c>
      <c r="B66" s="162"/>
      <c r="C66" s="85">
        <v>7</v>
      </c>
      <c r="D66" s="86"/>
      <c r="E66" s="86">
        <f t="shared" si="0"/>
        <v>0</v>
      </c>
    </row>
    <row r="67" spans="1:5" x14ac:dyDescent="0.25">
      <c r="A67" s="161" t="s">
        <v>372</v>
      </c>
      <c r="B67" s="162"/>
      <c r="C67" s="85">
        <v>1</v>
      </c>
      <c r="D67" s="86"/>
      <c r="E67" s="86">
        <f t="shared" si="0"/>
        <v>0</v>
      </c>
    </row>
    <row r="68" spans="1:5" x14ac:dyDescent="0.25">
      <c r="A68" s="161" t="s">
        <v>373</v>
      </c>
      <c r="B68" s="162"/>
      <c r="C68" s="85">
        <v>2</v>
      </c>
      <c r="D68" s="86"/>
      <c r="E68" s="86">
        <f t="shared" si="0"/>
        <v>0</v>
      </c>
    </row>
    <row r="69" spans="1:5" x14ac:dyDescent="0.25">
      <c r="A69" s="161" t="s">
        <v>374</v>
      </c>
      <c r="B69" s="162"/>
      <c r="C69" s="85">
        <v>2</v>
      </c>
      <c r="D69" s="86"/>
      <c r="E69" s="86">
        <f t="shared" si="0"/>
        <v>0</v>
      </c>
    </row>
    <row r="70" spans="1:5" x14ac:dyDescent="0.25">
      <c r="A70" s="161" t="s">
        <v>375</v>
      </c>
      <c r="B70" s="162"/>
      <c r="C70" s="85">
        <v>15</v>
      </c>
      <c r="D70" s="86"/>
      <c r="E70" s="86">
        <f t="shared" si="0"/>
        <v>0</v>
      </c>
    </row>
    <row r="71" spans="1:5" x14ac:dyDescent="0.25">
      <c r="A71" s="161" t="s">
        <v>376</v>
      </c>
      <c r="B71" s="162"/>
      <c r="C71" s="85">
        <v>2</v>
      </c>
      <c r="D71" s="86"/>
      <c r="E71" s="86">
        <f t="shared" si="0"/>
        <v>0</v>
      </c>
    </row>
    <row r="72" spans="1:5" x14ac:dyDescent="0.25">
      <c r="A72" s="161" t="s">
        <v>377</v>
      </c>
      <c r="B72" s="162"/>
      <c r="C72" s="85">
        <v>1</v>
      </c>
      <c r="D72" s="86"/>
      <c r="E72" s="86">
        <f t="shared" ref="E72:E126" si="1">D72*C72</f>
        <v>0</v>
      </c>
    </row>
    <row r="73" spans="1:5" x14ac:dyDescent="0.25">
      <c r="A73" s="161" t="s">
        <v>378</v>
      </c>
      <c r="B73" s="162"/>
      <c r="C73" s="85">
        <v>2</v>
      </c>
      <c r="D73" s="86"/>
      <c r="E73" s="86">
        <f t="shared" si="1"/>
        <v>0</v>
      </c>
    </row>
    <row r="74" spans="1:5" x14ac:dyDescent="0.25">
      <c r="A74" s="161" t="s">
        <v>379</v>
      </c>
      <c r="B74" s="162"/>
      <c r="C74" s="85">
        <v>2</v>
      </c>
      <c r="D74" s="86"/>
      <c r="E74" s="86">
        <f t="shared" si="1"/>
        <v>0</v>
      </c>
    </row>
    <row r="75" spans="1:5" x14ac:dyDescent="0.25">
      <c r="A75" s="161" t="s">
        <v>380</v>
      </c>
      <c r="B75" s="162"/>
      <c r="C75" s="85">
        <v>6</v>
      </c>
      <c r="D75" s="86"/>
      <c r="E75" s="86">
        <f t="shared" si="1"/>
        <v>0</v>
      </c>
    </row>
    <row r="76" spans="1:5" x14ac:dyDescent="0.25">
      <c r="A76" s="161" t="s">
        <v>381</v>
      </c>
      <c r="B76" s="162"/>
      <c r="C76" s="85">
        <v>1</v>
      </c>
      <c r="D76" s="86"/>
      <c r="E76" s="86">
        <f t="shared" si="1"/>
        <v>0</v>
      </c>
    </row>
    <row r="77" spans="1:5" x14ac:dyDescent="0.25">
      <c r="A77" s="161" t="s">
        <v>382</v>
      </c>
      <c r="B77" s="162"/>
      <c r="C77" s="85">
        <v>1</v>
      </c>
      <c r="D77" s="86"/>
      <c r="E77" s="86">
        <f t="shared" si="1"/>
        <v>0</v>
      </c>
    </row>
    <row r="78" spans="1:5" x14ac:dyDescent="0.25">
      <c r="A78" s="161" t="s">
        <v>383</v>
      </c>
      <c r="B78" s="162"/>
      <c r="C78" s="85">
        <v>1</v>
      </c>
      <c r="D78" s="86"/>
      <c r="E78" s="86">
        <f t="shared" si="1"/>
        <v>0</v>
      </c>
    </row>
    <row r="79" spans="1:5" x14ac:dyDescent="0.25">
      <c r="A79" s="161" t="s">
        <v>384</v>
      </c>
      <c r="B79" s="162"/>
      <c r="C79" s="85">
        <v>10</v>
      </c>
      <c r="D79" s="86"/>
      <c r="E79" s="86">
        <f t="shared" si="1"/>
        <v>0</v>
      </c>
    </row>
    <row r="80" spans="1:5" x14ac:dyDescent="0.25">
      <c r="A80" s="161" t="s">
        <v>385</v>
      </c>
      <c r="B80" s="162"/>
      <c r="C80" s="85">
        <v>1</v>
      </c>
      <c r="D80" s="86"/>
      <c r="E80" s="86">
        <f t="shared" si="1"/>
        <v>0</v>
      </c>
    </row>
    <row r="81" spans="1:5" x14ac:dyDescent="0.25">
      <c r="A81" s="161" t="s">
        <v>386</v>
      </c>
      <c r="B81" s="162"/>
      <c r="C81" s="85">
        <v>1</v>
      </c>
      <c r="D81" s="86"/>
      <c r="E81" s="86">
        <f t="shared" si="1"/>
        <v>0</v>
      </c>
    </row>
    <row r="82" spans="1:5" x14ac:dyDescent="0.25">
      <c r="A82" s="161" t="s">
        <v>387</v>
      </c>
      <c r="B82" s="162"/>
      <c r="C82" s="85">
        <v>1</v>
      </c>
      <c r="D82" s="86"/>
      <c r="E82" s="86">
        <f t="shared" si="1"/>
        <v>0</v>
      </c>
    </row>
    <row r="83" spans="1:5" x14ac:dyDescent="0.25">
      <c r="A83" s="161" t="s">
        <v>388</v>
      </c>
      <c r="B83" s="162"/>
      <c r="C83" s="85">
        <v>1</v>
      </c>
      <c r="D83" s="86"/>
      <c r="E83" s="86">
        <f t="shared" si="1"/>
        <v>0</v>
      </c>
    </row>
    <row r="84" spans="1:5" x14ac:dyDescent="0.25">
      <c r="A84" s="161" t="s">
        <v>389</v>
      </c>
      <c r="B84" s="162"/>
      <c r="C84" s="85">
        <v>5</v>
      </c>
      <c r="D84" s="86"/>
      <c r="E84" s="86">
        <f t="shared" si="1"/>
        <v>0</v>
      </c>
    </row>
    <row r="85" spans="1:5" x14ac:dyDescent="0.25">
      <c r="A85" s="161" t="s">
        <v>390</v>
      </c>
      <c r="B85" s="162"/>
      <c r="C85" s="85">
        <v>1</v>
      </c>
      <c r="D85" s="86"/>
      <c r="E85" s="86">
        <f t="shared" si="1"/>
        <v>0</v>
      </c>
    </row>
    <row r="86" spans="1:5" x14ac:dyDescent="0.25">
      <c r="A86" s="161" t="s">
        <v>391</v>
      </c>
      <c r="B86" s="162"/>
      <c r="C86" s="85">
        <v>2</v>
      </c>
      <c r="D86" s="86"/>
      <c r="E86" s="86">
        <f t="shared" si="1"/>
        <v>0</v>
      </c>
    </row>
    <row r="87" spans="1:5" x14ac:dyDescent="0.25">
      <c r="A87" s="161" t="s">
        <v>392</v>
      </c>
      <c r="B87" s="162"/>
      <c r="C87" s="85">
        <v>1</v>
      </c>
      <c r="D87" s="86"/>
      <c r="E87" s="86">
        <f t="shared" si="1"/>
        <v>0</v>
      </c>
    </row>
    <row r="88" spans="1:5" x14ac:dyDescent="0.25">
      <c r="A88" s="161" t="s">
        <v>393</v>
      </c>
      <c r="B88" s="162"/>
      <c r="C88" s="85">
        <v>1</v>
      </c>
      <c r="D88" s="86"/>
      <c r="E88" s="86">
        <f t="shared" si="1"/>
        <v>0</v>
      </c>
    </row>
    <row r="89" spans="1:5" x14ac:dyDescent="0.25">
      <c r="A89" s="161" t="s">
        <v>394</v>
      </c>
      <c r="B89" s="162"/>
      <c r="C89" s="85">
        <v>5</v>
      </c>
      <c r="D89" s="86"/>
      <c r="E89" s="86">
        <f t="shared" si="1"/>
        <v>0</v>
      </c>
    </row>
    <row r="90" spans="1:5" x14ac:dyDescent="0.25">
      <c r="A90" s="161" t="s">
        <v>395</v>
      </c>
      <c r="B90" s="162"/>
      <c r="C90" s="85">
        <v>200</v>
      </c>
      <c r="D90" s="86"/>
      <c r="E90" s="86">
        <f t="shared" si="1"/>
        <v>0</v>
      </c>
    </row>
    <row r="91" spans="1:5" x14ac:dyDescent="0.25">
      <c r="A91" s="161" t="s">
        <v>396</v>
      </c>
      <c r="B91" s="162"/>
      <c r="C91" s="85">
        <v>1</v>
      </c>
      <c r="D91" s="86"/>
      <c r="E91" s="86">
        <f t="shared" si="1"/>
        <v>0</v>
      </c>
    </row>
    <row r="92" spans="1:5" x14ac:dyDescent="0.25">
      <c r="A92" s="161" t="s">
        <v>397</v>
      </c>
      <c r="B92" s="162"/>
      <c r="C92" s="85">
        <v>1</v>
      </c>
      <c r="D92" s="86"/>
      <c r="E92" s="86">
        <f t="shared" si="1"/>
        <v>0</v>
      </c>
    </row>
    <row r="93" spans="1:5" x14ac:dyDescent="0.25">
      <c r="A93" s="161" t="s">
        <v>398</v>
      </c>
      <c r="B93" s="162"/>
      <c r="C93" s="85">
        <v>1</v>
      </c>
      <c r="D93" s="86"/>
      <c r="E93" s="86">
        <f t="shared" si="1"/>
        <v>0</v>
      </c>
    </row>
    <row r="94" spans="1:5" x14ac:dyDescent="0.25">
      <c r="A94" s="161" t="s">
        <v>399</v>
      </c>
      <c r="B94" s="162"/>
      <c r="C94" s="85">
        <v>1</v>
      </c>
      <c r="D94" s="86"/>
      <c r="E94" s="86">
        <f t="shared" si="1"/>
        <v>0</v>
      </c>
    </row>
    <row r="95" spans="1:5" x14ac:dyDescent="0.25">
      <c r="A95" s="161" t="s">
        <v>400</v>
      </c>
      <c r="B95" s="162"/>
      <c r="C95" s="85">
        <v>1</v>
      </c>
      <c r="D95" s="86"/>
      <c r="E95" s="86">
        <f t="shared" si="1"/>
        <v>0</v>
      </c>
    </row>
    <row r="96" spans="1:5" x14ac:dyDescent="0.25">
      <c r="A96" s="161" t="s">
        <v>401</v>
      </c>
      <c r="B96" s="162"/>
      <c r="C96" s="85">
        <v>4</v>
      </c>
      <c r="D96" s="86"/>
      <c r="E96" s="86">
        <f t="shared" si="1"/>
        <v>0</v>
      </c>
    </row>
    <row r="97" spans="1:5" x14ac:dyDescent="0.25">
      <c r="A97" s="161" t="s">
        <v>402</v>
      </c>
      <c r="B97" s="162"/>
      <c r="C97" s="85">
        <v>1</v>
      </c>
      <c r="D97" s="86"/>
      <c r="E97" s="86">
        <f t="shared" si="1"/>
        <v>0</v>
      </c>
    </row>
    <row r="98" spans="1:5" x14ac:dyDescent="0.25">
      <c r="A98" s="161" t="s">
        <v>403</v>
      </c>
      <c r="B98" s="162"/>
      <c r="C98" s="85">
        <v>1</v>
      </c>
      <c r="D98" s="86"/>
      <c r="E98" s="86">
        <f t="shared" si="1"/>
        <v>0</v>
      </c>
    </row>
    <row r="99" spans="1:5" x14ac:dyDescent="0.25">
      <c r="A99" s="161" t="s">
        <v>404</v>
      </c>
      <c r="B99" s="162"/>
      <c r="C99" s="85">
        <v>1</v>
      </c>
      <c r="D99" s="86"/>
      <c r="E99" s="86">
        <f t="shared" si="1"/>
        <v>0</v>
      </c>
    </row>
    <row r="100" spans="1:5" x14ac:dyDescent="0.25">
      <c r="A100" s="161" t="s">
        <v>405</v>
      </c>
      <c r="B100" s="162"/>
      <c r="C100" s="85">
        <v>4</v>
      </c>
      <c r="D100" s="86"/>
      <c r="E100" s="86">
        <f t="shared" si="1"/>
        <v>0</v>
      </c>
    </row>
    <row r="101" spans="1:5" x14ac:dyDescent="0.25">
      <c r="A101" s="161" t="s">
        <v>406</v>
      </c>
      <c r="B101" s="162"/>
      <c r="C101" s="85">
        <v>2</v>
      </c>
      <c r="D101" s="86"/>
      <c r="E101" s="86">
        <f t="shared" si="1"/>
        <v>0</v>
      </c>
    </row>
    <row r="102" spans="1:5" x14ac:dyDescent="0.25">
      <c r="A102" s="161" t="s">
        <v>407</v>
      </c>
      <c r="B102" s="162"/>
      <c r="C102" s="85">
        <v>1</v>
      </c>
      <c r="D102" s="86"/>
      <c r="E102" s="86">
        <f t="shared" si="1"/>
        <v>0</v>
      </c>
    </row>
    <row r="103" spans="1:5" x14ac:dyDescent="0.25">
      <c r="A103" s="161" t="s">
        <v>408</v>
      </c>
      <c r="B103" s="162"/>
      <c r="C103" s="85">
        <v>2</v>
      </c>
      <c r="D103" s="86"/>
      <c r="E103" s="86">
        <f t="shared" si="1"/>
        <v>0</v>
      </c>
    </row>
    <row r="104" spans="1:5" x14ac:dyDescent="0.25">
      <c r="A104" s="161" t="s">
        <v>409</v>
      </c>
      <c r="B104" s="162"/>
      <c r="C104" s="85">
        <v>2</v>
      </c>
      <c r="D104" s="86"/>
      <c r="E104" s="86">
        <f t="shared" si="1"/>
        <v>0</v>
      </c>
    </row>
    <row r="105" spans="1:5" x14ac:dyDescent="0.25">
      <c r="A105" s="161" t="s">
        <v>410</v>
      </c>
      <c r="B105" s="162"/>
      <c r="C105" s="85">
        <v>1</v>
      </c>
      <c r="D105" s="86"/>
      <c r="E105" s="86">
        <f t="shared" si="1"/>
        <v>0</v>
      </c>
    </row>
    <row r="106" spans="1:5" x14ac:dyDescent="0.25">
      <c r="A106" s="161" t="s">
        <v>411</v>
      </c>
      <c r="B106" s="162"/>
      <c r="C106" s="85">
        <v>2</v>
      </c>
      <c r="D106" s="86"/>
      <c r="E106" s="86">
        <f t="shared" si="1"/>
        <v>0</v>
      </c>
    </row>
    <row r="107" spans="1:5" x14ac:dyDescent="0.25">
      <c r="A107" s="161" t="s">
        <v>412</v>
      </c>
      <c r="B107" s="162"/>
      <c r="C107" s="85">
        <v>22</v>
      </c>
      <c r="D107" s="86"/>
      <c r="E107" s="86">
        <f t="shared" si="1"/>
        <v>0</v>
      </c>
    </row>
    <row r="108" spans="1:5" x14ac:dyDescent="0.25">
      <c r="A108" s="161" t="s">
        <v>413</v>
      </c>
      <c r="B108" s="162"/>
      <c r="C108" s="85">
        <v>1</v>
      </c>
      <c r="D108" s="86"/>
      <c r="E108" s="86">
        <f t="shared" si="1"/>
        <v>0</v>
      </c>
    </row>
    <row r="109" spans="1:5" x14ac:dyDescent="0.25">
      <c r="A109" s="161" t="s">
        <v>414</v>
      </c>
      <c r="B109" s="162"/>
      <c r="C109" s="85">
        <v>2</v>
      </c>
      <c r="D109" s="86"/>
      <c r="E109" s="86">
        <f t="shared" si="1"/>
        <v>0</v>
      </c>
    </row>
    <row r="110" spans="1:5" x14ac:dyDescent="0.25">
      <c r="A110" s="161" t="s">
        <v>415</v>
      </c>
      <c r="B110" s="162"/>
      <c r="C110" s="85">
        <v>4</v>
      </c>
      <c r="D110" s="86"/>
      <c r="E110" s="86">
        <f t="shared" si="1"/>
        <v>0</v>
      </c>
    </row>
    <row r="111" spans="1:5" x14ac:dyDescent="0.25">
      <c r="A111" s="161" t="s">
        <v>416</v>
      </c>
      <c r="B111" s="162"/>
      <c r="C111" s="85">
        <v>2</v>
      </c>
      <c r="D111" s="86"/>
      <c r="E111" s="86">
        <f t="shared" si="1"/>
        <v>0</v>
      </c>
    </row>
    <row r="112" spans="1:5" x14ac:dyDescent="0.25">
      <c r="A112" s="161" t="s">
        <v>417</v>
      </c>
      <c r="B112" s="162"/>
      <c r="C112" s="85">
        <v>1</v>
      </c>
      <c r="D112" s="86"/>
      <c r="E112" s="86">
        <f t="shared" si="1"/>
        <v>0</v>
      </c>
    </row>
    <row r="113" spans="1:5" x14ac:dyDescent="0.25">
      <c r="A113" s="161" t="s">
        <v>418</v>
      </c>
      <c r="B113" s="162"/>
      <c r="C113" s="85">
        <v>1</v>
      </c>
      <c r="D113" s="86"/>
      <c r="E113" s="86">
        <f t="shared" si="1"/>
        <v>0</v>
      </c>
    </row>
    <row r="114" spans="1:5" x14ac:dyDescent="0.25">
      <c r="A114" s="161" t="s">
        <v>419</v>
      </c>
      <c r="B114" s="162"/>
      <c r="C114" s="85">
        <v>1</v>
      </c>
      <c r="D114" s="86"/>
      <c r="E114" s="86">
        <f t="shared" si="1"/>
        <v>0</v>
      </c>
    </row>
    <row r="115" spans="1:5" x14ac:dyDescent="0.25">
      <c r="A115" s="161" t="s">
        <v>420</v>
      </c>
      <c r="B115" s="162"/>
      <c r="C115" s="85">
        <v>1</v>
      </c>
      <c r="D115" s="86"/>
      <c r="E115" s="86">
        <f t="shared" si="1"/>
        <v>0</v>
      </c>
    </row>
    <row r="116" spans="1:5" x14ac:dyDescent="0.25">
      <c r="A116" s="161" t="s">
        <v>421</v>
      </c>
      <c r="B116" s="162"/>
      <c r="C116" s="85">
        <v>2</v>
      </c>
      <c r="D116" s="86"/>
      <c r="E116" s="86">
        <f t="shared" si="1"/>
        <v>0</v>
      </c>
    </row>
    <row r="117" spans="1:5" x14ac:dyDescent="0.25">
      <c r="A117" s="161" t="s">
        <v>422</v>
      </c>
      <c r="B117" s="162"/>
      <c r="C117" s="85">
        <v>1</v>
      </c>
      <c r="D117" s="86"/>
      <c r="E117" s="86">
        <f t="shared" si="1"/>
        <v>0</v>
      </c>
    </row>
    <row r="118" spans="1:5" x14ac:dyDescent="0.25">
      <c r="A118" s="161" t="s">
        <v>423</v>
      </c>
      <c r="B118" s="162"/>
      <c r="C118" s="85">
        <v>2</v>
      </c>
      <c r="D118" s="86"/>
      <c r="E118" s="86">
        <f t="shared" si="1"/>
        <v>0</v>
      </c>
    </row>
    <row r="119" spans="1:5" x14ac:dyDescent="0.25">
      <c r="A119" s="161" t="s">
        <v>424</v>
      </c>
      <c r="B119" s="162"/>
      <c r="C119" s="85">
        <v>1</v>
      </c>
      <c r="D119" s="86"/>
      <c r="E119" s="86">
        <f t="shared" si="1"/>
        <v>0</v>
      </c>
    </row>
    <row r="120" spans="1:5" x14ac:dyDescent="0.25">
      <c r="A120" s="161" t="s">
        <v>425</v>
      </c>
      <c r="B120" s="162"/>
      <c r="C120" s="85">
        <v>2</v>
      </c>
      <c r="D120" s="86"/>
      <c r="E120" s="86">
        <f t="shared" si="1"/>
        <v>0</v>
      </c>
    </row>
    <row r="121" spans="1:5" x14ac:dyDescent="0.25">
      <c r="A121" s="161" t="s">
        <v>426</v>
      </c>
      <c r="B121" s="162"/>
      <c r="C121" s="85">
        <v>2</v>
      </c>
      <c r="D121" s="86"/>
      <c r="E121" s="86">
        <f t="shared" si="1"/>
        <v>0</v>
      </c>
    </row>
    <row r="122" spans="1:5" ht="15" customHeight="1" x14ac:dyDescent="0.25">
      <c r="A122" s="161" t="s">
        <v>427</v>
      </c>
      <c r="B122" s="162"/>
      <c r="C122" s="85">
        <v>15</v>
      </c>
      <c r="D122" s="86"/>
      <c r="E122" s="86">
        <f t="shared" si="1"/>
        <v>0</v>
      </c>
    </row>
    <row r="123" spans="1:5" x14ac:dyDescent="0.25">
      <c r="A123" s="161" t="s">
        <v>428</v>
      </c>
      <c r="B123" s="162"/>
      <c r="C123" s="85">
        <v>1</v>
      </c>
      <c r="D123" s="86"/>
      <c r="E123" s="86">
        <f t="shared" si="1"/>
        <v>0</v>
      </c>
    </row>
    <row r="124" spans="1:5" x14ac:dyDescent="0.25">
      <c r="A124" s="161" t="s">
        <v>429</v>
      </c>
      <c r="B124" s="162"/>
      <c r="C124" s="85">
        <v>1</v>
      </c>
      <c r="D124" s="86"/>
      <c r="E124" s="86">
        <f t="shared" si="1"/>
        <v>0</v>
      </c>
    </row>
    <row r="125" spans="1:5" x14ac:dyDescent="0.25">
      <c r="A125" s="161" t="s">
        <v>430</v>
      </c>
      <c r="B125" s="162"/>
      <c r="C125" s="85">
        <v>10</v>
      </c>
      <c r="D125" s="86"/>
      <c r="E125" s="86">
        <f t="shared" si="1"/>
        <v>0</v>
      </c>
    </row>
    <row r="126" spans="1:5" x14ac:dyDescent="0.25">
      <c r="A126" s="169" t="s">
        <v>431</v>
      </c>
      <c r="B126" s="170"/>
      <c r="C126" s="90">
        <v>2</v>
      </c>
      <c r="D126" s="91"/>
      <c r="E126" s="91">
        <f t="shared" si="1"/>
        <v>0</v>
      </c>
    </row>
    <row r="127" spans="1:5" x14ac:dyDescent="0.25">
      <c r="A127" s="171" t="s">
        <v>206</v>
      </c>
      <c r="B127" s="171"/>
      <c r="C127" s="171"/>
      <c r="D127" s="171"/>
      <c r="E127" s="92">
        <f>SUM(E7:E126)</f>
        <v>0</v>
      </c>
    </row>
    <row r="128" spans="1:5" ht="18.75" x14ac:dyDescent="0.25">
      <c r="A128" s="93"/>
      <c r="B128" s="93"/>
      <c r="C128" s="2"/>
    </row>
    <row r="129" spans="1:5" x14ac:dyDescent="0.25">
      <c r="A129" s="94" t="s">
        <v>252</v>
      </c>
      <c r="B129" s="172" t="s">
        <v>149</v>
      </c>
      <c r="C129" s="173"/>
      <c r="D129" s="95" t="s">
        <v>69</v>
      </c>
      <c r="E129" s="96" t="s">
        <v>432</v>
      </c>
    </row>
    <row r="130" spans="1:5" ht="60" customHeight="1" x14ac:dyDescent="0.25">
      <c r="A130" s="97">
        <v>1</v>
      </c>
      <c r="B130" s="174" t="s">
        <v>433</v>
      </c>
      <c r="C130" s="174"/>
      <c r="D130" s="98">
        <v>0.05</v>
      </c>
      <c r="E130" s="99">
        <f>ROUND((E127*D130),2)</f>
        <v>0</v>
      </c>
    </row>
    <row r="131" spans="1:5" ht="30" customHeight="1" x14ac:dyDescent="0.25">
      <c r="A131" s="97">
        <v>2</v>
      </c>
      <c r="B131" s="174" t="s">
        <v>434</v>
      </c>
      <c r="C131" s="174"/>
      <c r="D131" s="98">
        <v>0.2</v>
      </c>
      <c r="E131" s="99">
        <f>ROUND((E127*D131),2)</f>
        <v>0</v>
      </c>
    </row>
    <row r="132" spans="1:5" ht="15" customHeight="1" x14ac:dyDescent="0.25">
      <c r="A132" s="166" t="s">
        <v>435</v>
      </c>
      <c r="B132" s="167"/>
      <c r="C132" s="167"/>
      <c r="D132" s="167"/>
      <c r="E132" s="100"/>
    </row>
    <row r="133" spans="1:5" x14ac:dyDescent="0.25">
      <c r="A133" s="101"/>
      <c r="B133" s="101"/>
      <c r="C133" s="2"/>
    </row>
    <row r="134" spans="1:5" ht="20.100000000000001" customHeight="1" x14ac:dyDescent="0.25">
      <c r="A134" s="168" t="s">
        <v>436</v>
      </c>
      <c r="B134" s="168"/>
      <c r="C134" s="168"/>
      <c r="D134" s="168"/>
      <c r="E134" s="102">
        <f>SUM('AN XII-4 RESUMO MO'!$D$9:$D$16)</f>
        <v>15</v>
      </c>
    </row>
    <row r="135" spans="1:5" ht="20.100000000000001" customHeight="1" x14ac:dyDescent="0.25">
      <c r="A135" s="168" t="s">
        <v>437</v>
      </c>
      <c r="B135" s="168"/>
      <c r="C135" s="168"/>
      <c r="D135" s="168"/>
      <c r="E135" s="103">
        <f>ROUND(((E130+E134)/E134),2)</f>
        <v>1</v>
      </c>
    </row>
  </sheetData>
  <mergeCells count="129">
    <mergeCell ref="A132:D132"/>
    <mergeCell ref="A134:D134"/>
    <mergeCell ref="A135:D135"/>
    <mergeCell ref="A125:B125"/>
    <mergeCell ref="A126:B126"/>
    <mergeCell ref="A127:D127"/>
    <mergeCell ref="B129:C129"/>
    <mergeCell ref="B130:C130"/>
    <mergeCell ref="B131:C131"/>
    <mergeCell ref="A119:B119"/>
    <mergeCell ref="A120:B120"/>
    <mergeCell ref="A121:B121"/>
    <mergeCell ref="A122:B122"/>
    <mergeCell ref="A123:B123"/>
    <mergeCell ref="A124:B124"/>
    <mergeCell ref="A113:B113"/>
    <mergeCell ref="A114:B114"/>
    <mergeCell ref="A115:B115"/>
    <mergeCell ref="A116:B116"/>
    <mergeCell ref="A117:B117"/>
    <mergeCell ref="A118:B118"/>
    <mergeCell ref="A107:B107"/>
    <mergeCell ref="A108:B108"/>
    <mergeCell ref="A109:B109"/>
    <mergeCell ref="A110:B110"/>
    <mergeCell ref="A111:B111"/>
    <mergeCell ref="A112:B112"/>
    <mergeCell ref="A101:B101"/>
    <mergeCell ref="A102:B102"/>
    <mergeCell ref="A103:B103"/>
    <mergeCell ref="A104:B104"/>
    <mergeCell ref="A105:B105"/>
    <mergeCell ref="A106:B106"/>
    <mergeCell ref="A95:B95"/>
    <mergeCell ref="A96:B96"/>
    <mergeCell ref="A97:B97"/>
    <mergeCell ref="A98:B98"/>
    <mergeCell ref="A99:B99"/>
    <mergeCell ref="A100:B100"/>
    <mergeCell ref="A89:B89"/>
    <mergeCell ref="A90:B90"/>
    <mergeCell ref="A91:B91"/>
    <mergeCell ref="A92:B92"/>
    <mergeCell ref="A93:B93"/>
    <mergeCell ref="A94:B94"/>
    <mergeCell ref="A83:B83"/>
    <mergeCell ref="A84:B84"/>
    <mergeCell ref="A85:B85"/>
    <mergeCell ref="A86:B86"/>
    <mergeCell ref="A87:B87"/>
    <mergeCell ref="A88:B88"/>
    <mergeCell ref="A77:B77"/>
    <mergeCell ref="A78:B78"/>
    <mergeCell ref="A79:B79"/>
    <mergeCell ref="A80:B80"/>
    <mergeCell ref="A81:B81"/>
    <mergeCell ref="A82:B82"/>
    <mergeCell ref="A71:B71"/>
    <mergeCell ref="A72:B72"/>
    <mergeCell ref="A73:B73"/>
    <mergeCell ref="A74:B74"/>
    <mergeCell ref="A75:B75"/>
    <mergeCell ref="A76:B76"/>
    <mergeCell ref="A65:B65"/>
    <mergeCell ref="A66:B66"/>
    <mergeCell ref="A67:B67"/>
    <mergeCell ref="A68:B68"/>
    <mergeCell ref="A69:B69"/>
    <mergeCell ref="A70:B70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3:E3"/>
    <mergeCell ref="A6:B6"/>
    <mergeCell ref="A7:B7"/>
    <mergeCell ref="A8:B8"/>
    <mergeCell ref="A9:B9"/>
    <mergeCell ref="A10:B1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L1208"/>
  <sheetViews>
    <sheetView tabSelected="1" topLeftCell="A178" workbookViewId="0">
      <selection activeCell="H182" sqref="H182"/>
    </sheetView>
  </sheetViews>
  <sheetFormatPr defaultRowHeight="15" x14ac:dyDescent="0.25"/>
  <cols>
    <col min="1" max="1" width="5.42578125" bestFit="1" customWidth="1"/>
    <col min="2" max="2" width="36.42578125" customWidth="1"/>
    <col min="3" max="3" width="7.42578125" customWidth="1"/>
    <col min="4" max="4" width="14.5703125" customWidth="1"/>
    <col min="5" max="5" width="9.140625" customWidth="1"/>
    <col min="6" max="6" width="14.85546875" customWidth="1"/>
    <col min="7" max="7" width="15" customWidth="1"/>
    <col min="8" max="8" width="13.5703125" customWidth="1"/>
    <col min="9" max="9" width="7.28515625" bestFit="1" customWidth="1"/>
    <col min="10" max="10" width="14.7109375" customWidth="1"/>
    <col min="12" max="12" width="13.5703125" customWidth="1"/>
  </cols>
  <sheetData>
    <row r="2" spans="1:12" ht="17.25" customHeight="1" x14ac:dyDescent="0.25">
      <c r="A2" s="163" t="s">
        <v>438</v>
      </c>
      <c r="B2" s="163"/>
      <c r="C2" s="163"/>
      <c r="D2" s="163"/>
      <c r="E2" s="163"/>
      <c r="F2" s="163"/>
      <c r="G2" s="163"/>
      <c r="H2" s="163"/>
      <c r="I2" s="163"/>
      <c r="J2" s="163"/>
      <c r="K2" s="80"/>
      <c r="L2" s="80"/>
    </row>
    <row r="3" spans="1:12" x14ac:dyDescent="0.25">
      <c r="B3" s="2"/>
    </row>
    <row r="4" spans="1:12" ht="18.75" x14ac:dyDescent="0.25">
      <c r="A4" s="93"/>
      <c r="B4" s="2"/>
    </row>
    <row r="5" spans="1:12" x14ac:dyDescent="0.25">
      <c r="B5" s="2"/>
      <c r="G5" s="104"/>
    </row>
    <row r="6" spans="1:12" ht="30" x14ac:dyDescent="0.25">
      <c r="A6" s="176" t="s">
        <v>252</v>
      </c>
      <c r="B6" s="176" t="s">
        <v>149</v>
      </c>
      <c r="C6" s="176" t="s">
        <v>600</v>
      </c>
      <c r="D6" s="176" t="s">
        <v>150</v>
      </c>
      <c r="E6" s="176" t="s">
        <v>601</v>
      </c>
      <c r="F6" s="176" t="s">
        <v>439</v>
      </c>
      <c r="G6" s="176" t="s">
        <v>440</v>
      </c>
      <c r="H6" s="176" t="s">
        <v>441</v>
      </c>
      <c r="I6" s="176" t="s">
        <v>602</v>
      </c>
      <c r="J6" s="176" t="s">
        <v>603</v>
      </c>
    </row>
    <row r="7" spans="1:12" ht="60" x14ac:dyDescent="0.25">
      <c r="A7" s="177">
        <v>1</v>
      </c>
      <c r="B7" s="178" t="s">
        <v>604</v>
      </c>
      <c r="C7" s="177" t="s">
        <v>605</v>
      </c>
      <c r="D7" s="177" t="s">
        <v>606</v>
      </c>
      <c r="E7" s="177">
        <v>1</v>
      </c>
      <c r="F7" s="177"/>
      <c r="G7" s="177"/>
      <c r="H7" s="177"/>
      <c r="I7" s="177"/>
      <c r="J7" s="177"/>
    </row>
    <row r="8" spans="1:12" ht="45" x14ac:dyDescent="0.25">
      <c r="A8" s="179">
        <v>2</v>
      </c>
      <c r="B8" s="180" t="s">
        <v>607</v>
      </c>
      <c r="C8" s="179" t="s">
        <v>608</v>
      </c>
      <c r="D8" s="179" t="s">
        <v>606</v>
      </c>
      <c r="E8" s="179">
        <v>5</v>
      </c>
      <c r="F8" s="179"/>
      <c r="G8" s="179"/>
      <c r="H8" s="179"/>
      <c r="I8" s="179"/>
      <c r="J8" s="179"/>
    </row>
    <row r="9" spans="1:12" ht="30" x14ac:dyDescent="0.25">
      <c r="A9" s="179">
        <v>3</v>
      </c>
      <c r="B9" s="180" t="s">
        <v>609</v>
      </c>
      <c r="C9" s="179" t="s">
        <v>610</v>
      </c>
      <c r="D9" s="179" t="s">
        <v>606</v>
      </c>
      <c r="E9" s="179">
        <v>100</v>
      </c>
      <c r="F9" s="179"/>
      <c r="G9" s="179"/>
      <c r="H9" s="179"/>
      <c r="I9" s="179"/>
      <c r="J9" s="179"/>
    </row>
    <row r="10" spans="1:12" ht="45" x14ac:dyDescent="0.25">
      <c r="A10" s="179">
        <v>4</v>
      </c>
      <c r="B10" s="180" t="s">
        <v>442</v>
      </c>
      <c r="C10" s="179"/>
      <c r="D10" s="179" t="s">
        <v>606</v>
      </c>
      <c r="E10" s="179">
        <v>10</v>
      </c>
      <c r="F10" s="179"/>
      <c r="G10" s="179"/>
      <c r="H10" s="179"/>
      <c r="I10" s="179"/>
      <c r="J10" s="181"/>
    </row>
    <row r="11" spans="1:12" ht="45" x14ac:dyDescent="0.25">
      <c r="A11" s="179">
        <v>5</v>
      </c>
      <c r="B11" s="180" t="s">
        <v>443</v>
      </c>
      <c r="C11" s="179"/>
      <c r="D11" s="179" t="s">
        <v>606</v>
      </c>
      <c r="E11" s="179">
        <v>10</v>
      </c>
      <c r="F11" s="179"/>
      <c r="G11" s="179"/>
      <c r="H11" s="179"/>
      <c r="I11" s="179"/>
      <c r="J11" s="181"/>
    </row>
    <row r="12" spans="1:12" ht="45" x14ac:dyDescent="0.25">
      <c r="A12" s="179">
        <v>6</v>
      </c>
      <c r="B12" s="180" t="s">
        <v>444</v>
      </c>
      <c r="C12" s="179"/>
      <c r="D12" s="179" t="s">
        <v>606</v>
      </c>
      <c r="E12" s="179">
        <v>10</v>
      </c>
      <c r="F12" s="179"/>
      <c r="G12" s="179"/>
      <c r="H12" s="179"/>
      <c r="I12" s="179"/>
      <c r="J12" s="181"/>
    </row>
    <row r="13" spans="1:12" ht="45" x14ac:dyDescent="0.25">
      <c r="A13" s="179">
        <v>7</v>
      </c>
      <c r="B13" s="180" t="s">
        <v>445</v>
      </c>
      <c r="C13" s="179"/>
      <c r="D13" s="179" t="s">
        <v>606</v>
      </c>
      <c r="E13" s="179">
        <v>20</v>
      </c>
      <c r="F13" s="179"/>
      <c r="G13" s="179"/>
      <c r="H13" s="179"/>
      <c r="I13" s="179"/>
      <c r="J13" s="181"/>
    </row>
    <row r="14" spans="1:12" ht="60" x14ac:dyDescent="0.25">
      <c r="A14" s="179">
        <v>8</v>
      </c>
      <c r="B14" s="180" t="s">
        <v>611</v>
      </c>
      <c r="C14" s="179" t="s">
        <v>605</v>
      </c>
      <c r="D14" s="179" t="s">
        <v>606</v>
      </c>
      <c r="E14" s="179">
        <v>1</v>
      </c>
      <c r="F14" s="179"/>
      <c r="G14" s="179"/>
      <c r="H14" s="179"/>
      <c r="I14" s="179"/>
      <c r="J14" s="179"/>
    </row>
    <row r="15" spans="1:12" ht="30" x14ac:dyDescent="0.25">
      <c r="A15" s="179">
        <v>9</v>
      </c>
      <c r="B15" s="180" t="s">
        <v>612</v>
      </c>
      <c r="C15" s="179" t="s">
        <v>613</v>
      </c>
      <c r="D15" s="179" t="s">
        <v>606</v>
      </c>
      <c r="E15" s="179">
        <v>5</v>
      </c>
      <c r="F15" s="179"/>
      <c r="G15" s="179"/>
      <c r="H15" s="179"/>
      <c r="I15" s="179"/>
      <c r="J15" s="179"/>
    </row>
    <row r="16" spans="1:12" x14ac:dyDescent="0.25">
      <c r="A16" s="179">
        <v>10</v>
      </c>
      <c r="B16" s="180" t="s">
        <v>452</v>
      </c>
      <c r="C16" s="179"/>
      <c r="D16" s="179" t="s">
        <v>606</v>
      </c>
      <c r="E16" s="179">
        <v>10</v>
      </c>
      <c r="F16" s="179"/>
      <c r="G16" s="179"/>
      <c r="H16" s="179"/>
      <c r="I16" s="179"/>
      <c r="J16" s="181"/>
    </row>
    <row r="17" spans="1:10" ht="30" x14ac:dyDescent="0.25">
      <c r="A17" s="179">
        <v>11</v>
      </c>
      <c r="B17" s="180" t="s">
        <v>614</v>
      </c>
      <c r="C17" s="179" t="s">
        <v>613</v>
      </c>
      <c r="D17" s="179" t="s">
        <v>606</v>
      </c>
      <c r="E17" s="179">
        <v>5</v>
      </c>
      <c r="F17" s="179"/>
      <c r="G17" s="179"/>
      <c r="H17" s="179"/>
      <c r="I17" s="179"/>
      <c r="J17" s="179"/>
    </row>
    <row r="18" spans="1:10" ht="30" x14ac:dyDescent="0.25">
      <c r="A18" s="179">
        <v>12</v>
      </c>
      <c r="B18" s="180" t="s">
        <v>615</v>
      </c>
      <c r="C18" s="179" t="s">
        <v>608</v>
      </c>
      <c r="D18" s="179" t="s">
        <v>447</v>
      </c>
      <c r="E18" s="179">
        <v>3</v>
      </c>
      <c r="F18" s="179"/>
      <c r="G18" s="179"/>
      <c r="H18" s="179"/>
      <c r="I18" s="179"/>
      <c r="J18" s="179"/>
    </row>
    <row r="19" spans="1:10" ht="30" x14ac:dyDescent="0.25">
      <c r="A19" s="179">
        <v>13</v>
      </c>
      <c r="B19" s="180" t="s">
        <v>616</v>
      </c>
      <c r="C19" s="179" t="s">
        <v>605</v>
      </c>
      <c r="D19" s="179" t="s">
        <v>450</v>
      </c>
      <c r="E19" s="179">
        <v>20</v>
      </c>
      <c r="F19" s="179"/>
      <c r="G19" s="179"/>
      <c r="H19" s="179"/>
      <c r="I19" s="179"/>
      <c r="J19" s="179"/>
    </row>
    <row r="20" spans="1:10" ht="30" x14ac:dyDescent="0.25">
      <c r="A20" s="179">
        <v>14</v>
      </c>
      <c r="B20" s="180" t="s">
        <v>617</v>
      </c>
      <c r="C20" s="179" t="s">
        <v>605</v>
      </c>
      <c r="D20" s="179" t="s">
        <v>450</v>
      </c>
      <c r="E20" s="179">
        <v>15</v>
      </c>
      <c r="F20" s="179"/>
      <c r="G20" s="179"/>
      <c r="H20" s="179"/>
      <c r="I20" s="179"/>
      <c r="J20" s="179"/>
    </row>
    <row r="21" spans="1:10" ht="30" x14ac:dyDescent="0.25">
      <c r="A21" s="179">
        <v>15</v>
      </c>
      <c r="B21" s="180" t="s">
        <v>618</v>
      </c>
      <c r="C21" s="179" t="s">
        <v>613</v>
      </c>
      <c r="D21" s="179" t="s">
        <v>606</v>
      </c>
      <c r="E21" s="179">
        <v>4</v>
      </c>
      <c r="F21" s="179"/>
      <c r="G21" s="179"/>
      <c r="H21" s="179"/>
      <c r="I21" s="179"/>
      <c r="J21" s="179"/>
    </row>
    <row r="22" spans="1:10" ht="30" x14ac:dyDescent="0.25">
      <c r="A22" s="179">
        <v>16</v>
      </c>
      <c r="B22" s="180" t="s">
        <v>619</v>
      </c>
      <c r="C22" s="179" t="s">
        <v>613</v>
      </c>
      <c r="D22" s="179" t="s">
        <v>606</v>
      </c>
      <c r="E22" s="179">
        <v>5</v>
      </c>
      <c r="F22" s="179"/>
      <c r="G22" s="179"/>
      <c r="H22" s="179"/>
      <c r="I22" s="179"/>
      <c r="J22" s="179"/>
    </row>
    <row r="23" spans="1:10" ht="30" x14ac:dyDescent="0.25">
      <c r="A23" s="179">
        <v>17</v>
      </c>
      <c r="B23" s="180" t="s">
        <v>620</v>
      </c>
      <c r="C23" s="179" t="s">
        <v>613</v>
      </c>
      <c r="D23" s="179" t="s">
        <v>606</v>
      </c>
      <c r="E23" s="179">
        <v>5</v>
      </c>
      <c r="F23" s="179"/>
      <c r="G23" s="179"/>
      <c r="H23" s="179"/>
      <c r="I23" s="179"/>
      <c r="J23" s="179"/>
    </row>
    <row r="24" spans="1:10" ht="30" x14ac:dyDescent="0.25">
      <c r="A24" s="179">
        <v>18</v>
      </c>
      <c r="B24" s="180" t="s">
        <v>621</v>
      </c>
      <c r="C24" s="179" t="s">
        <v>613</v>
      </c>
      <c r="D24" s="179" t="s">
        <v>606</v>
      </c>
      <c r="E24" s="179">
        <v>5</v>
      </c>
      <c r="F24" s="179"/>
      <c r="G24" s="179"/>
      <c r="H24" s="179"/>
      <c r="I24" s="179"/>
      <c r="J24" s="179"/>
    </row>
    <row r="25" spans="1:10" ht="45" x14ac:dyDescent="0.25">
      <c r="A25" s="179">
        <v>19</v>
      </c>
      <c r="B25" s="180" t="s">
        <v>622</v>
      </c>
      <c r="C25" s="179" t="s">
        <v>613</v>
      </c>
      <c r="D25" s="179" t="s">
        <v>606</v>
      </c>
      <c r="E25" s="179">
        <v>1</v>
      </c>
      <c r="F25" s="179"/>
      <c r="G25" s="179"/>
      <c r="H25" s="179"/>
      <c r="I25" s="179"/>
      <c r="J25" s="179"/>
    </row>
    <row r="26" spans="1:10" ht="30" x14ac:dyDescent="0.25">
      <c r="A26" s="179">
        <v>20</v>
      </c>
      <c r="B26" s="180" t="s">
        <v>623</v>
      </c>
      <c r="C26" s="179" t="s">
        <v>613</v>
      </c>
      <c r="D26" s="179" t="s">
        <v>606</v>
      </c>
      <c r="E26" s="179">
        <v>1</v>
      </c>
      <c r="F26" s="179"/>
      <c r="G26" s="179"/>
      <c r="H26" s="179"/>
      <c r="I26" s="179"/>
      <c r="J26" s="179"/>
    </row>
    <row r="27" spans="1:10" ht="30" x14ac:dyDescent="0.25">
      <c r="A27" s="179">
        <v>21</v>
      </c>
      <c r="B27" s="180" t="s">
        <v>624</v>
      </c>
      <c r="C27" s="179" t="s">
        <v>613</v>
      </c>
      <c r="D27" s="179" t="s">
        <v>606</v>
      </c>
      <c r="E27" s="179">
        <v>1</v>
      </c>
      <c r="F27" s="179"/>
      <c r="G27" s="179"/>
      <c r="H27" s="179"/>
      <c r="I27" s="179"/>
      <c r="J27" s="179"/>
    </row>
    <row r="28" spans="1:10" ht="30" x14ac:dyDescent="0.25">
      <c r="A28" s="179">
        <v>22</v>
      </c>
      <c r="B28" s="180" t="s">
        <v>625</v>
      </c>
      <c r="C28" s="179" t="s">
        <v>613</v>
      </c>
      <c r="D28" s="179" t="s">
        <v>606</v>
      </c>
      <c r="E28" s="179">
        <v>1</v>
      </c>
      <c r="F28" s="179"/>
      <c r="G28" s="179"/>
      <c r="H28" s="179"/>
      <c r="I28" s="179"/>
      <c r="J28" s="179"/>
    </row>
    <row r="29" spans="1:10" x14ac:dyDescent="0.25">
      <c r="A29" s="179">
        <v>23</v>
      </c>
      <c r="B29" s="180" t="s">
        <v>626</v>
      </c>
      <c r="C29" s="179" t="s">
        <v>608</v>
      </c>
      <c r="D29" s="179" t="s">
        <v>606</v>
      </c>
      <c r="E29" s="179">
        <v>3</v>
      </c>
      <c r="F29" s="179"/>
      <c r="G29" s="179"/>
      <c r="H29" s="179"/>
      <c r="I29" s="179"/>
      <c r="J29" s="179"/>
    </row>
    <row r="30" spans="1:10" ht="60" x14ac:dyDescent="0.25">
      <c r="A30" s="179">
        <v>24</v>
      </c>
      <c r="B30" s="180" t="s">
        <v>627</v>
      </c>
      <c r="C30" s="179" t="s">
        <v>608</v>
      </c>
      <c r="D30" s="179" t="s">
        <v>606</v>
      </c>
      <c r="E30" s="179">
        <v>1</v>
      </c>
      <c r="F30" s="179"/>
      <c r="G30" s="179"/>
      <c r="H30" s="179"/>
      <c r="I30" s="179"/>
      <c r="J30" s="179"/>
    </row>
    <row r="31" spans="1:10" ht="60" x14ac:dyDescent="0.25">
      <c r="A31" s="179">
        <v>25</v>
      </c>
      <c r="B31" s="180" t="s">
        <v>628</v>
      </c>
      <c r="C31" s="179" t="s">
        <v>629</v>
      </c>
      <c r="D31" s="179" t="s">
        <v>450</v>
      </c>
      <c r="E31" s="179">
        <v>3</v>
      </c>
      <c r="F31" s="179"/>
      <c r="G31" s="179"/>
      <c r="H31" s="179"/>
      <c r="I31" s="179"/>
      <c r="J31" s="179"/>
    </row>
    <row r="32" spans="1:10" ht="30" x14ac:dyDescent="0.25">
      <c r="A32" s="179">
        <v>26</v>
      </c>
      <c r="B32" s="180" t="s">
        <v>630</v>
      </c>
      <c r="C32" s="179" t="s">
        <v>613</v>
      </c>
      <c r="D32" s="179" t="s">
        <v>606</v>
      </c>
      <c r="E32" s="179">
        <v>1</v>
      </c>
      <c r="F32" s="179"/>
      <c r="G32" s="179"/>
      <c r="H32" s="179"/>
      <c r="I32" s="179"/>
      <c r="J32" s="179"/>
    </row>
    <row r="33" spans="1:10" ht="60" x14ac:dyDescent="0.25">
      <c r="A33" s="179">
        <v>27</v>
      </c>
      <c r="B33" s="180" t="s">
        <v>631</v>
      </c>
      <c r="C33" s="179" t="s">
        <v>629</v>
      </c>
      <c r="D33" s="179" t="s">
        <v>505</v>
      </c>
      <c r="E33" s="179">
        <v>35</v>
      </c>
      <c r="F33" s="179"/>
      <c r="G33" s="179"/>
      <c r="H33" s="179"/>
      <c r="I33" s="179"/>
      <c r="J33" s="179"/>
    </row>
    <row r="34" spans="1:10" ht="60" x14ac:dyDescent="0.25">
      <c r="A34" s="179">
        <v>28</v>
      </c>
      <c r="B34" s="180" t="s">
        <v>632</v>
      </c>
      <c r="C34" s="179" t="s">
        <v>629</v>
      </c>
      <c r="D34" s="179" t="s">
        <v>505</v>
      </c>
      <c r="E34" s="179">
        <v>15</v>
      </c>
      <c r="F34" s="179"/>
      <c r="G34" s="179"/>
      <c r="H34" s="179"/>
      <c r="I34" s="179"/>
      <c r="J34" s="179"/>
    </row>
    <row r="35" spans="1:10" ht="30" x14ac:dyDescent="0.25">
      <c r="A35" s="179">
        <v>29</v>
      </c>
      <c r="B35" s="180" t="s">
        <v>633</v>
      </c>
      <c r="C35" s="179" t="s">
        <v>605</v>
      </c>
      <c r="D35" s="179" t="s">
        <v>505</v>
      </c>
      <c r="E35" s="179">
        <v>5</v>
      </c>
      <c r="F35" s="179"/>
      <c r="G35" s="179"/>
      <c r="H35" s="179"/>
      <c r="I35" s="179"/>
      <c r="J35" s="179"/>
    </row>
    <row r="36" spans="1:10" ht="30" x14ac:dyDescent="0.25">
      <c r="A36" s="179">
        <v>30</v>
      </c>
      <c r="B36" s="180" t="s">
        <v>634</v>
      </c>
      <c r="C36" s="179" t="s">
        <v>605</v>
      </c>
      <c r="D36" s="179" t="s">
        <v>505</v>
      </c>
      <c r="E36" s="179">
        <v>5</v>
      </c>
      <c r="F36" s="179"/>
      <c r="G36" s="179"/>
      <c r="H36" s="179"/>
      <c r="I36" s="179"/>
      <c r="J36" s="179"/>
    </row>
    <row r="37" spans="1:10" ht="60" x14ac:dyDescent="0.25">
      <c r="A37" s="179">
        <v>31</v>
      </c>
      <c r="B37" s="180" t="s">
        <v>635</v>
      </c>
      <c r="C37" s="179" t="s">
        <v>610</v>
      </c>
      <c r="D37" s="179" t="s">
        <v>606</v>
      </c>
      <c r="E37" s="179">
        <v>2</v>
      </c>
      <c r="F37" s="179"/>
      <c r="G37" s="179"/>
      <c r="H37" s="179"/>
      <c r="I37" s="179"/>
      <c r="J37" s="179"/>
    </row>
    <row r="38" spans="1:10" ht="30" x14ac:dyDescent="0.25">
      <c r="A38" s="179">
        <v>32</v>
      </c>
      <c r="B38" s="180" t="s">
        <v>636</v>
      </c>
      <c r="C38" s="179" t="s">
        <v>610</v>
      </c>
      <c r="D38" s="179" t="s">
        <v>606</v>
      </c>
      <c r="E38" s="179">
        <v>2</v>
      </c>
      <c r="F38" s="179"/>
      <c r="G38" s="179"/>
      <c r="H38" s="179"/>
      <c r="I38" s="179"/>
      <c r="J38" s="179"/>
    </row>
    <row r="39" spans="1:10" ht="45" x14ac:dyDescent="0.25">
      <c r="A39" s="179">
        <v>33</v>
      </c>
      <c r="B39" s="180" t="s">
        <v>637</v>
      </c>
      <c r="C39" s="179" t="s">
        <v>605</v>
      </c>
      <c r="D39" s="179" t="s">
        <v>638</v>
      </c>
      <c r="E39" s="179">
        <v>240</v>
      </c>
      <c r="F39" s="179"/>
      <c r="G39" s="179"/>
      <c r="H39" s="179"/>
      <c r="I39" s="179"/>
      <c r="J39" s="179"/>
    </row>
    <row r="40" spans="1:10" ht="30" x14ac:dyDescent="0.25">
      <c r="A40" s="179">
        <v>34</v>
      </c>
      <c r="B40" s="180" t="s">
        <v>639</v>
      </c>
      <c r="C40" s="179" t="s">
        <v>613</v>
      </c>
      <c r="D40" s="179" t="s">
        <v>606</v>
      </c>
      <c r="E40" s="179">
        <v>10</v>
      </c>
      <c r="F40" s="179"/>
      <c r="G40" s="179"/>
      <c r="H40" s="179"/>
      <c r="I40" s="179"/>
      <c r="J40" s="179"/>
    </row>
    <row r="41" spans="1:10" ht="30" x14ac:dyDescent="0.25">
      <c r="A41" s="179">
        <v>35</v>
      </c>
      <c r="B41" s="180" t="s">
        <v>640</v>
      </c>
      <c r="C41" s="179" t="s">
        <v>613</v>
      </c>
      <c r="D41" s="179" t="s">
        <v>606</v>
      </c>
      <c r="E41" s="179">
        <v>10</v>
      </c>
      <c r="F41" s="179"/>
      <c r="G41" s="179"/>
      <c r="H41" s="179"/>
      <c r="I41" s="179"/>
      <c r="J41" s="179"/>
    </row>
    <row r="42" spans="1:10" ht="45" x14ac:dyDescent="0.25">
      <c r="A42" s="179">
        <v>36</v>
      </c>
      <c r="B42" s="180" t="s">
        <v>641</v>
      </c>
      <c r="C42" s="179" t="s">
        <v>613</v>
      </c>
      <c r="D42" s="179" t="s">
        <v>606</v>
      </c>
      <c r="E42" s="179">
        <v>1</v>
      </c>
      <c r="F42" s="179"/>
      <c r="G42" s="179"/>
      <c r="H42" s="179"/>
      <c r="I42" s="179"/>
      <c r="J42" s="179"/>
    </row>
    <row r="43" spans="1:10" ht="45" x14ac:dyDescent="0.25">
      <c r="A43" s="179">
        <v>37</v>
      </c>
      <c r="B43" s="180" t="s">
        <v>642</v>
      </c>
      <c r="C43" s="179" t="s">
        <v>613</v>
      </c>
      <c r="D43" s="179" t="s">
        <v>606</v>
      </c>
      <c r="E43" s="179">
        <v>1</v>
      </c>
      <c r="F43" s="179"/>
      <c r="G43" s="179"/>
      <c r="H43" s="179"/>
      <c r="I43" s="179"/>
      <c r="J43" s="179"/>
    </row>
    <row r="44" spans="1:10" ht="45" x14ac:dyDescent="0.25">
      <c r="A44" s="179">
        <v>38</v>
      </c>
      <c r="B44" s="180" t="s">
        <v>643</v>
      </c>
      <c r="C44" s="179" t="s">
        <v>613</v>
      </c>
      <c r="D44" s="179" t="s">
        <v>606</v>
      </c>
      <c r="E44" s="179">
        <v>1</v>
      </c>
      <c r="F44" s="179"/>
      <c r="G44" s="179"/>
      <c r="H44" s="179"/>
      <c r="I44" s="179"/>
      <c r="J44" s="179"/>
    </row>
    <row r="45" spans="1:10" ht="45" x14ac:dyDescent="0.25">
      <c r="A45" s="179">
        <v>39</v>
      </c>
      <c r="B45" s="180" t="s">
        <v>644</v>
      </c>
      <c r="C45" s="179" t="s">
        <v>613</v>
      </c>
      <c r="D45" s="179" t="s">
        <v>606</v>
      </c>
      <c r="E45" s="179">
        <v>1</v>
      </c>
      <c r="F45" s="179"/>
      <c r="G45" s="179"/>
      <c r="H45" s="179"/>
      <c r="I45" s="179"/>
      <c r="J45" s="179"/>
    </row>
    <row r="46" spans="1:10" ht="45" x14ac:dyDescent="0.25">
      <c r="A46" s="179">
        <v>40</v>
      </c>
      <c r="B46" s="180" t="s">
        <v>645</v>
      </c>
      <c r="C46" s="179" t="s">
        <v>613</v>
      </c>
      <c r="D46" s="179" t="s">
        <v>606</v>
      </c>
      <c r="E46" s="179">
        <v>1</v>
      </c>
      <c r="F46" s="179"/>
      <c r="G46" s="179"/>
      <c r="H46" s="179"/>
      <c r="I46" s="179"/>
      <c r="J46" s="179"/>
    </row>
    <row r="47" spans="1:10" x14ac:dyDescent="0.25">
      <c r="A47" s="179">
        <v>41</v>
      </c>
      <c r="B47" s="180" t="s">
        <v>446</v>
      </c>
      <c r="C47" s="179"/>
      <c r="D47" s="179" t="s">
        <v>447</v>
      </c>
      <c r="E47" s="179">
        <v>1</v>
      </c>
      <c r="F47" s="179"/>
      <c r="G47" s="179"/>
      <c r="H47" s="179"/>
      <c r="I47" s="179"/>
      <c r="J47" s="181"/>
    </row>
    <row r="48" spans="1:10" x14ac:dyDescent="0.25">
      <c r="A48" s="179">
        <v>42</v>
      </c>
      <c r="B48" s="180" t="s">
        <v>448</v>
      </c>
      <c r="C48" s="179"/>
      <c r="D48" s="179" t="s">
        <v>447</v>
      </c>
      <c r="E48" s="179">
        <v>1</v>
      </c>
      <c r="F48" s="179"/>
      <c r="G48" s="179"/>
      <c r="H48" s="179"/>
      <c r="I48" s="179"/>
      <c r="J48" s="181"/>
    </row>
    <row r="49" spans="1:10" ht="30" x14ac:dyDescent="0.25">
      <c r="A49" s="179">
        <v>43</v>
      </c>
      <c r="B49" s="180" t="s">
        <v>646</v>
      </c>
      <c r="C49" s="179" t="s">
        <v>608</v>
      </c>
      <c r="D49" s="179" t="s">
        <v>606</v>
      </c>
      <c r="E49" s="179">
        <v>1</v>
      </c>
      <c r="F49" s="179"/>
      <c r="G49" s="179"/>
      <c r="H49" s="179"/>
      <c r="I49" s="179"/>
      <c r="J49" s="179"/>
    </row>
    <row r="50" spans="1:10" ht="30" x14ac:dyDescent="0.25">
      <c r="A50" s="179">
        <v>44</v>
      </c>
      <c r="B50" s="180" t="s">
        <v>647</v>
      </c>
      <c r="C50" s="179" t="s">
        <v>648</v>
      </c>
      <c r="D50" s="179" t="s">
        <v>606</v>
      </c>
      <c r="E50" s="179">
        <v>1</v>
      </c>
      <c r="F50" s="179"/>
      <c r="G50" s="179"/>
      <c r="H50" s="179"/>
      <c r="I50" s="179"/>
      <c r="J50" s="179"/>
    </row>
    <row r="51" spans="1:10" ht="30" x14ac:dyDescent="0.25">
      <c r="A51" s="179">
        <v>45</v>
      </c>
      <c r="B51" s="180" t="s">
        <v>649</v>
      </c>
      <c r="C51" s="179" t="s">
        <v>605</v>
      </c>
      <c r="D51" s="179" t="s">
        <v>450</v>
      </c>
      <c r="E51" s="179">
        <v>5</v>
      </c>
      <c r="F51" s="179"/>
      <c r="G51" s="179"/>
      <c r="H51" s="179"/>
      <c r="I51" s="179"/>
      <c r="J51" s="179"/>
    </row>
    <row r="52" spans="1:10" ht="30" x14ac:dyDescent="0.25">
      <c r="A52" s="179">
        <v>46</v>
      </c>
      <c r="B52" s="180" t="s">
        <v>650</v>
      </c>
      <c r="C52" s="179" t="s">
        <v>605</v>
      </c>
      <c r="D52" s="179" t="s">
        <v>450</v>
      </c>
      <c r="E52" s="179">
        <v>5</v>
      </c>
      <c r="F52" s="179"/>
      <c r="G52" s="179"/>
      <c r="H52" s="179"/>
      <c r="I52" s="179"/>
      <c r="J52" s="179"/>
    </row>
    <row r="53" spans="1:10" ht="30" x14ac:dyDescent="0.25">
      <c r="A53" s="179">
        <v>47</v>
      </c>
      <c r="B53" s="180" t="s">
        <v>651</v>
      </c>
      <c r="C53" s="179" t="s">
        <v>605</v>
      </c>
      <c r="D53" s="179" t="s">
        <v>558</v>
      </c>
      <c r="E53" s="179">
        <v>5</v>
      </c>
      <c r="F53" s="179"/>
      <c r="G53" s="179"/>
      <c r="H53" s="179"/>
      <c r="I53" s="179"/>
      <c r="J53" s="179"/>
    </row>
    <row r="54" spans="1:10" ht="30" x14ac:dyDescent="0.25">
      <c r="A54" s="179">
        <v>48</v>
      </c>
      <c r="B54" s="180" t="s">
        <v>652</v>
      </c>
      <c r="C54" s="179" t="s">
        <v>605</v>
      </c>
      <c r="D54" s="179" t="s">
        <v>450</v>
      </c>
      <c r="E54" s="179">
        <v>5</v>
      </c>
      <c r="F54" s="179"/>
      <c r="G54" s="179"/>
      <c r="H54" s="179"/>
      <c r="I54" s="179"/>
      <c r="J54" s="179"/>
    </row>
    <row r="55" spans="1:10" ht="60" x14ac:dyDescent="0.25">
      <c r="A55" s="179">
        <v>49</v>
      </c>
      <c r="B55" s="180" t="s">
        <v>653</v>
      </c>
      <c r="C55" s="179" t="s">
        <v>629</v>
      </c>
      <c r="D55" s="179" t="s">
        <v>449</v>
      </c>
      <c r="E55" s="179">
        <v>1</v>
      </c>
      <c r="F55" s="179"/>
      <c r="G55" s="179"/>
      <c r="H55" s="179"/>
      <c r="I55" s="179"/>
      <c r="J55" s="179"/>
    </row>
    <row r="56" spans="1:10" ht="60" x14ac:dyDescent="0.25">
      <c r="A56" s="179">
        <v>50</v>
      </c>
      <c r="B56" s="180" t="s">
        <v>654</v>
      </c>
      <c r="C56" s="179" t="s">
        <v>629</v>
      </c>
      <c r="D56" s="179" t="s">
        <v>449</v>
      </c>
      <c r="E56" s="179">
        <v>1</v>
      </c>
      <c r="F56" s="179"/>
      <c r="G56" s="179"/>
      <c r="H56" s="179"/>
      <c r="I56" s="179"/>
      <c r="J56" s="179"/>
    </row>
    <row r="57" spans="1:10" ht="60" x14ac:dyDescent="0.25">
      <c r="A57" s="179">
        <v>51</v>
      </c>
      <c r="B57" s="180" t="s">
        <v>655</v>
      </c>
      <c r="C57" s="179" t="s">
        <v>629</v>
      </c>
      <c r="D57" s="179" t="s">
        <v>449</v>
      </c>
      <c r="E57" s="179">
        <v>10</v>
      </c>
      <c r="F57" s="179"/>
      <c r="G57" s="179"/>
      <c r="H57" s="179"/>
      <c r="I57" s="179"/>
      <c r="J57" s="179"/>
    </row>
    <row r="58" spans="1:10" ht="60" x14ac:dyDescent="0.25">
      <c r="A58" s="179">
        <v>52</v>
      </c>
      <c r="B58" s="180" t="s">
        <v>656</v>
      </c>
      <c r="C58" s="179" t="s">
        <v>629</v>
      </c>
      <c r="D58" s="179" t="s">
        <v>450</v>
      </c>
      <c r="E58" s="179">
        <v>125</v>
      </c>
      <c r="F58" s="179"/>
      <c r="G58" s="179"/>
      <c r="H58" s="179"/>
      <c r="I58" s="179"/>
      <c r="J58" s="179"/>
    </row>
    <row r="59" spans="1:10" ht="60" x14ac:dyDescent="0.25">
      <c r="A59" s="179">
        <v>53</v>
      </c>
      <c r="B59" s="180" t="s">
        <v>657</v>
      </c>
      <c r="C59" s="179" t="s">
        <v>629</v>
      </c>
      <c r="D59" s="179" t="s">
        <v>450</v>
      </c>
      <c r="E59" s="179">
        <v>50</v>
      </c>
      <c r="F59" s="179"/>
      <c r="G59" s="179"/>
      <c r="H59" s="179"/>
      <c r="I59" s="179"/>
      <c r="J59" s="179"/>
    </row>
    <row r="60" spans="1:10" ht="60" x14ac:dyDescent="0.25">
      <c r="A60" s="179">
        <v>54</v>
      </c>
      <c r="B60" s="180" t="s">
        <v>658</v>
      </c>
      <c r="C60" s="179" t="s">
        <v>629</v>
      </c>
      <c r="D60" s="179" t="s">
        <v>450</v>
      </c>
      <c r="E60" s="179">
        <v>8</v>
      </c>
      <c r="F60" s="179"/>
      <c r="G60" s="179"/>
      <c r="H60" s="179"/>
      <c r="I60" s="179"/>
      <c r="J60" s="179"/>
    </row>
    <row r="61" spans="1:10" ht="60" x14ac:dyDescent="0.25">
      <c r="A61" s="179">
        <v>55</v>
      </c>
      <c r="B61" s="180" t="s">
        <v>659</v>
      </c>
      <c r="C61" s="179" t="s">
        <v>629</v>
      </c>
      <c r="D61" s="179" t="s">
        <v>450</v>
      </c>
      <c r="E61" s="179">
        <v>196</v>
      </c>
      <c r="F61" s="179"/>
      <c r="G61" s="179"/>
      <c r="H61" s="179"/>
      <c r="I61" s="179"/>
      <c r="J61" s="179"/>
    </row>
    <row r="62" spans="1:10" ht="60" x14ac:dyDescent="0.25">
      <c r="A62" s="179">
        <v>56</v>
      </c>
      <c r="B62" s="180" t="s">
        <v>660</v>
      </c>
      <c r="C62" s="179" t="s">
        <v>629</v>
      </c>
      <c r="D62" s="179" t="s">
        <v>450</v>
      </c>
      <c r="E62" s="179">
        <v>14</v>
      </c>
      <c r="F62" s="179"/>
      <c r="G62" s="179"/>
      <c r="H62" s="179"/>
      <c r="I62" s="179"/>
      <c r="J62" s="179"/>
    </row>
    <row r="63" spans="1:10" ht="60" x14ac:dyDescent="0.25">
      <c r="A63" s="179">
        <v>57</v>
      </c>
      <c r="B63" s="180" t="s">
        <v>661</v>
      </c>
      <c r="C63" s="179" t="s">
        <v>629</v>
      </c>
      <c r="D63" s="179" t="s">
        <v>450</v>
      </c>
      <c r="E63" s="179">
        <v>125</v>
      </c>
      <c r="F63" s="179"/>
      <c r="G63" s="179"/>
      <c r="H63" s="179"/>
      <c r="I63" s="179"/>
      <c r="J63" s="179"/>
    </row>
    <row r="64" spans="1:10" ht="60" x14ac:dyDescent="0.25">
      <c r="A64" s="179">
        <v>58</v>
      </c>
      <c r="B64" s="180" t="s">
        <v>662</v>
      </c>
      <c r="C64" s="179" t="s">
        <v>629</v>
      </c>
      <c r="D64" s="179" t="s">
        <v>450</v>
      </c>
      <c r="E64" s="179">
        <v>100</v>
      </c>
      <c r="F64" s="179"/>
      <c r="G64" s="179"/>
      <c r="H64" s="179"/>
      <c r="I64" s="179"/>
      <c r="J64" s="179"/>
    </row>
    <row r="65" spans="1:10" ht="30" x14ac:dyDescent="0.25">
      <c r="A65" s="179">
        <v>59</v>
      </c>
      <c r="B65" s="180" t="s">
        <v>663</v>
      </c>
      <c r="C65" s="179" t="s">
        <v>605</v>
      </c>
      <c r="D65" s="179" t="s">
        <v>558</v>
      </c>
      <c r="E65" s="179">
        <v>5</v>
      </c>
      <c r="F65" s="179"/>
      <c r="G65" s="179"/>
      <c r="H65" s="179"/>
      <c r="I65" s="179"/>
      <c r="J65" s="179"/>
    </row>
    <row r="66" spans="1:10" ht="45" x14ac:dyDescent="0.25">
      <c r="A66" s="179">
        <v>60</v>
      </c>
      <c r="B66" s="180" t="s">
        <v>664</v>
      </c>
      <c r="C66" s="179"/>
      <c r="D66" s="179" t="s">
        <v>606</v>
      </c>
      <c r="E66" s="179">
        <v>100</v>
      </c>
      <c r="F66" s="179"/>
      <c r="G66" s="179"/>
      <c r="H66" s="179"/>
      <c r="I66" s="179"/>
      <c r="J66" s="181"/>
    </row>
    <row r="67" spans="1:10" x14ac:dyDescent="0.25">
      <c r="A67" s="179">
        <v>61</v>
      </c>
      <c r="B67" s="180" t="s">
        <v>451</v>
      </c>
      <c r="C67" s="179"/>
      <c r="D67" s="179" t="s">
        <v>606</v>
      </c>
      <c r="E67" s="179">
        <v>100</v>
      </c>
      <c r="F67" s="179"/>
      <c r="G67" s="179"/>
      <c r="H67" s="179"/>
      <c r="I67" s="179"/>
      <c r="J67" s="181"/>
    </row>
    <row r="68" spans="1:10" ht="30" x14ac:dyDescent="0.25">
      <c r="A68" s="179">
        <v>62</v>
      </c>
      <c r="B68" s="180" t="s">
        <v>665</v>
      </c>
      <c r="C68" s="179" t="s">
        <v>605</v>
      </c>
      <c r="D68" s="179" t="s">
        <v>666</v>
      </c>
      <c r="E68" s="179">
        <v>2</v>
      </c>
      <c r="F68" s="179"/>
      <c r="G68" s="179"/>
      <c r="H68" s="179"/>
      <c r="I68" s="179"/>
      <c r="J68" s="179"/>
    </row>
    <row r="69" spans="1:10" ht="30" x14ac:dyDescent="0.25">
      <c r="A69" s="179">
        <v>63</v>
      </c>
      <c r="B69" s="180" t="s">
        <v>665</v>
      </c>
      <c r="C69" s="179" t="s">
        <v>605</v>
      </c>
      <c r="D69" s="179" t="s">
        <v>667</v>
      </c>
      <c r="E69" s="179">
        <v>1</v>
      </c>
      <c r="F69" s="179"/>
      <c r="G69" s="179"/>
      <c r="H69" s="179"/>
      <c r="I69" s="179"/>
      <c r="J69" s="179"/>
    </row>
    <row r="70" spans="1:10" ht="30" x14ac:dyDescent="0.25">
      <c r="A70" s="179">
        <v>64</v>
      </c>
      <c r="B70" s="180" t="s">
        <v>668</v>
      </c>
      <c r="C70" s="179" t="s">
        <v>605</v>
      </c>
      <c r="D70" s="179" t="s">
        <v>669</v>
      </c>
      <c r="E70" s="179">
        <v>1</v>
      </c>
      <c r="F70" s="179"/>
      <c r="G70" s="179"/>
      <c r="H70" s="179"/>
      <c r="I70" s="179"/>
      <c r="J70" s="179"/>
    </row>
    <row r="71" spans="1:10" ht="30" x14ac:dyDescent="0.25">
      <c r="A71" s="179">
        <v>65</v>
      </c>
      <c r="B71" s="180" t="s">
        <v>670</v>
      </c>
      <c r="C71" s="179" t="s">
        <v>605</v>
      </c>
      <c r="D71" s="179" t="s">
        <v>606</v>
      </c>
      <c r="E71" s="179">
        <v>1</v>
      </c>
      <c r="F71" s="179"/>
      <c r="G71" s="179"/>
      <c r="H71" s="179"/>
      <c r="I71" s="179"/>
      <c r="J71" s="179"/>
    </row>
    <row r="72" spans="1:10" ht="30" x14ac:dyDescent="0.25">
      <c r="A72" s="179">
        <v>66</v>
      </c>
      <c r="B72" s="180" t="s">
        <v>671</v>
      </c>
      <c r="C72" s="179" t="s">
        <v>613</v>
      </c>
      <c r="D72" s="179" t="s">
        <v>606</v>
      </c>
      <c r="E72" s="179">
        <v>30</v>
      </c>
      <c r="F72" s="179"/>
      <c r="G72" s="179"/>
      <c r="H72" s="179"/>
      <c r="I72" s="179"/>
      <c r="J72" s="179"/>
    </row>
    <row r="73" spans="1:10" ht="30" x14ac:dyDescent="0.25">
      <c r="A73" s="179">
        <v>67</v>
      </c>
      <c r="B73" s="180" t="s">
        <v>672</v>
      </c>
      <c r="C73" s="179" t="s">
        <v>605</v>
      </c>
      <c r="D73" s="179" t="s">
        <v>606</v>
      </c>
      <c r="E73" s="179">
        <v>1</v>
      </c>
      <c r="F73" s="179"/>
      <c r="G73" s="179"/>
      <c r="H73" s="179"/>
      <c r="I73" s="179"/>
      <c r="J73" s="179"/>
    </row>
    <row r="74" spans="1:10" ht="30" x14ac:dyDescent="0.25">
      <c r="A74" s="179">
        <v>68</v>
      </c>
      <c r="B74" s="180" t="s">
        <v>673</v>
      </c>
      <c r="C74" s="179" t="s">
        <v>613</v>
      </c>
      <c r="D74" s="179" t="s">
        <v>606</v>
      </c>
      <c r="E74" s="179">
        <v>5</v>
      </c>
      <c r="F74" s="179"/>
      <c r="G74" s="179"/>
      <c r="H74" s="179"/>
      <c r="I74" s="179"/>
      <c r="J74" s="179"/>
    </row>
    <row r="75" spans="1:10" ht="45" x14ac:dyDescent="0.25">
      <c r="A75" s="179">
        <v>69</v>
      </c>
      <c r="B75" s="180" t="s">
        <v>453</v>
      </c>
      <c r="C75" s="179"/>
      <c r="D75" s="179" t="s">
        <v>606</v>
      </c>
      <c r="E75" s="179">
        <v>1</v>
      </c>
      <c r="F75" s="179"/>
      <c r="G75" s="179"/>
      <c r="H75" s="179"/>
      <c r="I75" s="179"/>
      <c r="J75" s="181"/>
    </row>
    <row r="76" spans="1:10" ht="30" x14ac:dyDescent="0.25">
      <c r="A76" s="179">
        <v>70</v>
      </c>
      <c r="B76" s="180" t="s">
        <v>674</v>
      </c>
      <c r="C76" s="179" t="s">
        <v>613</v>
      </c>
      <c r="D76" s="179" t="s">
        <v>606</v>
      </c>
      <c r="E76" s="179">
        <v>5</v>
      </c>
      <c r="F76" s="179"/>
      <c r="G76" s="179"/>
      <c r="H76" s="179"/>
      <c r="I76" s="179"/>
      <c r="J76" s="179"/>
    </row>
    <row r="77" spans="1:10" ht="30" x14ac:dyDescent="0.25">
      <c r="A77" s="179">
        <v>71</v>
      </c>
      <c r="B77" s="180" t="s">
        <v>675</v>
      </c>
      <c r="C77" s="179" t="s">
        <v>605</v>
      </c>
      <c r="D77" s="179" t="s">
        <v>606</v>
      </c>
      <c r="E77" s="179">
        <v>1</v>
      </c>
      <c r="F77" s="179"/>
      <c r="G77" s="179"/>
      <c r="H77" s="179"/>
      <c r="I77" s="179"/>
      <c r="J77" s="179"/>
    </row>
    <row r="78" spans="1:10" ht="30" x14ac:dyDescent="0.25">
      <c r="A78" s="179">
        <v>72</v>
      </c>
      <c r="B78" s="180" t="s">
        <v>676</v>
      </c>
      <c r="C78" s="179" t="s">
        <v>605</v>
      </c>
      <c r="D78" s="179" t="s">
        <v>606</v>
      </c>
      <c r="E78" s="179">
        <v>1</v>
      </c>
      <c r="F78" s="179"/>
      <c r="G78" s="179"/>
      <c r="H78" s="179"/>
      <c r="I78" s="179"/>
      <c r="J78" s="179"/>
    </row>
    <row r="79" spans="1:10" ht="30" x14ac:dyDescent="0.25">
      <c r="A79" s="179">
        <v>73</v>
      </c>
      <c r="B79" s="180" t="s">
        <v>677</v>
      </c>
      <c r="C79" s="179" t="s">
        <v>605</v>
      </c>
      <c r="D79" s="179" t="s">
        <v>606</v>
      </c>
      <c r="E79" s="179">
        <v>1</v>
      </c>
      <c r="F79" s="179"/>
      <c r="G79" s="179"/>
      <c r="H79" s="179"/>
      <c r="I79" s="179"/>
      <c r="J79" s="179"/>
    </row>
    <row r="80" spans="1:10" ht="30" x14ac:dyDescent="0.25">
      <c r="A80" s="179">
        <v>74</v>
      </c>
      <c r="B80" s="180" t="s">
        <v>678</v>
      </c>
      <c r="C80" s="179" t="s">
        <v>605</v>
      </c>
      <c r="D80" s="179" t="s">
        <v>558</v>
      </c>
      <c r="E80" s="179">
        <v>1</v>
      </c>
      <c r="F80" s="179"/>
      <c r="G80" s="179"/>
      <c r="H80" s="179"/>
      <c r="I80" s="179"/>
      <c r="J80" s="179"/>
    </row>
    <row r="81" spans="1:10" ht="60" x14ac:dyDescent="0.25">
      <c r="A81" s="179">
        <v>75</v>
      </c>
      <c r="B81" s="180" t="s">
        <v>679</v>
      </c>
      <c r="C81" s="179" t="s">
        <v>605</v>
      </c>
      <c r="D81" s="179" t="s">
        <v>606</v>
      </c>
      <c r="E81" s="179">
        <v>1</v>
      </c>
      <c r="F81" s="179"/>
      <c r="G81" s="179"/>
      <c r="H81" s="179"/>
      <c r="I81" s="179"/>
      <c r="J81" s="179"/>
    </row>
    <row r="82" spans="1:10" ht="30" x14ac:dyDescent="0.25">
      <c r="A82" s="179">
        <v>76</v>
      </c>
      <c r="B82" s="180" t="s">
        <v>454</v>
      </c>
      <c r="C82" s="179"/>
      <c r="D82" s="179" t="s">
        <v>447</v>
      </c>
      <c r="E82" s="179">
        <v>1</v>
      </c>
      <c r="F82" s="179"/>
      <c r="G82" s="179"/>
      <c r="H82" s="179"/>
      <c r="I82" s="179"/>
      <c r="J82" s="181"/>
    </row>
    <row r="83" spans="1:10" ht="30" x14ac:dyDescent="0.25">
      <c r="A83" s="179">
        <v>77</v>
      </c>
      <c r="B83" s="180" t="s">
        <v>455</v>
      </c>
      <c r="C83" s="179"/>
      <c r="D83" s="179" t="s">
        <v>456</v>
      </c>
      <c r="E83" s="179">
        <v>1</v>
      </c>
      <c r="F83" s="179"/>
      <c r="G83" s="179"/>
      <c r="H83" s="179"/>
      <c r="I83" s="179"/>
      <c r="J83" s="181"/>
    </row>
    <row r="84" spans="1:10" ht="30" x14ac:dyDescent="0.25">
      <c r="A84" s="179">
        <v>78</v>
      </c>
      <c r="B84" s="182" t="s">
        <v>457</v>
      </c>
      <c r="C84" s="183"/>
      <c r="D84" s="183" t="s">
        <v>456</v>
      </c>
      <c r="E84" s="183">
        <v>1</v>
      </c>
      <c r="F84" s="183"/>
      <c r="G84" s="183"/>
      <c r="H84" s="183"/>
      <c r="I84" s="183"/>
      <c r="J84" s="184"/>
    </row>
    <row r="85" spans="1:10" ht="30" x14ac:dyDescent="0.25">
      <c r="A85" s="179">
        <v>79</v>
      </c>
      <c r="B85" s="180" t="s">
        <v>458</v>
      </c>
      <c r="C85" s="179"/>
      <c r="D85" s="179" t="s">
        <v>456</v>
      </c>
      <c r="E85" s="179">
        <v>1</v>
      </c>
      <c r="F85" s="179"/>
      <c r="G85" s="179"/>
      <c r="H85" s="179"/>
      <c r="I85" s="179"/>
      <c r="J85" s="181"/>
    </row>
    <row r="86" spans="1:10" ht="30" x14ac:dyDescent="0.25">
      <c r="A86" s="179">
        <v>80</v>
      </c>
      <c r="B86" s="180" t="s">
        <v>459</v>
      </c>
      <c r="C86" s="179"/>
      <c r="D86" s="179" t="s">
        <v>456</v>
      </c>
      <c r="E86" s="179">
        <v>1</v>
      </c>
      <c r="F86" s="179"/>
      <c r="G86" s="179"/>
      <c r="H86" s="179"/>
      <c r="I86" s="179"/>
      <c r="J86" s="181"/>
    </row>
    <row r="87" spans="1:10" ht="30" x14ac:dyDescent="0.25">
      <c r="A87" s="179">
        <v>81</v>
      </c>
      <c r="B87" s="180" t="s">
        <v>460</v>
      </c>
      <c r="C87" s="179"/>
      <c r="D87" s="179" t="s">
        <v>456</v>
      </c>
      <c r="E87" s="179">
        <v>1</v>
      </c>
      <c r="F87" s="179"/>
      <c r="G87" s="179"/>
      <c r="H87" s="179"/>
      <c r="I87" s="179"/>
      <c r="J87" s="181"/>
    </row>
    <row r="88" spans="1:10" ht="45" x14ac:dyDescent="0.25">
      <c r="A88" s="179">
        <v>82</v>
      </c>
      <c r="B88" s="180" t="s">
        <v>680</v>
      </c>
      <c r="C88" s="179" t="s">
        <v>605</v>
      </c>
      <c r="D88" s="179" t="s">
        <v>558</v>
      </c>
      <c r="E88" s="179">
        <v>4</v>
      </c>
      <c r="F88" s="179"/>
      <c r="G88" s="179"/>
      <c r="H88" s="179"/>
      <c r="I88" s="179"/>
      <c r="J88" s="179"/>
    </row>
    <row r="89" spans="1:10" ht="30" x14ac:dyDescent="0.25">
      <c r="A89" s="179">
        <v>83</v>
      </c>
      <c r="B89" s="180" t="s">
        <v>681</v>
      </c>
      <c r="C89" s="179" t="s">
        <v>605</v>
      </c>
      <c r="D89" s="179" t="s">
        <v>558</v>
      </c>
      <c r="E89" s="179">
        <v>3</v>
      </c>
      <c r="F89" s="179"/>
      <c r="G89" s="179"/>
      <c r="H89" s="179"/>
      <c r="I89" s="179"/>
      <c r="J89" s="179"/>
    </row>
    <row r="90" spans="1:10" ht="30" x14ac:dyDescent="0.25">
      <c r="A90" s="179">
        <v>84</v>
      </c>
      <c r="B90" s="180" t="s">
        <v>682</v>
      </c>
      <c r="C90" s="179" t="s">
        <v>608</v>
      </c>
      <c r="D90" s="179" t="s">
        <v>606</v>
      </c>
      <c r="E90" s="179">
        <v>1</v>
      </c>
      <c r="F90" s="179"/>
      <c r="G90" s="179"/>
      <c r="H90" s="179"/>
      <c r="I90" s="179"/>
      <c r="J90" s="179"/>
    </row>
    <row r="91" spans="1:10" ht="30" x14ac:dyDescent="0.25">
      <c r="A91" s="179">
        <v>85</v>
      </c>
      <c r="B91" s="180" t="s">
        <v>683</v>
      </c>
      <c r="C91" s="179" t="s">
        <v>608</v>
      </c>
      <c r="D91" s="179" t="s">
        <v>447</v>
      </c>
      <c r="E91" s="179">
        <v>25</v>
      </c>
      <c r="F91" s="179"/>
      <c r="G91" s="179"/>
      <c r="H91" s="179"/>
      <c r="I91" s="179"/>
      <c r="J91" s="179"/>
    </row>
    <row r="92" spans="1:10" x14ac:dyDescent="0.25">
      <c r="A92" s="179">
        <v>86</v>
      </c>
      <c r="B92" s="180" t="s">
        <v>684</v>
      </c>
      <c r="C92" s="179" t="s">
        <v>608</v>
      </c>
      <c r="D92" s="179" t="s">
        <v>606</v>
      </c>
      <c r="E92" s="179">
        <v>2</v>
      </c>
      <c r="F92" s="179"/>
      <c r="G92" s="179"/>
      <c r="H92" s="179"/>
      <c r="I92" s="179"/>
      <c r="J92" s="179"/>
    </row>
    <row r="93" spans="1:10" ht="45" x14ac:dyDescent="0.25">
      <c r="A93" s="179">
        <v>87</v>
      </c>
      <c r="B93" s="180" t="s">
        <v>685</v>
      </c>
      <c r="C93" s="179" t="s">
        <v>648</v>
      </c>
      <c r="D93" s="179" t="s">
        <v>606</v>
      </c>
      <c r="E93" s="179">
        <v>1</v>
      </c>
      <c r="F93" s="179"/>
      <c r="G93" s="179"/>
      <c r="H93" s="179"/>
      <c r="I93" s="179"/>
      <c r="J93" s="179"/>
    </row>
    <row r="94" spans="1:10" ht="45" x14ac:dyDescent="0.25">
      <c r="A94" s="179">
        <v>88</v>
      </c>
      <c r="B94" s="180" t="s">
        <v>686</v>
      </c>
      <c r="C94" s="179" t="s">
        <v>648</v>
      </c>
      <c r="D94" s="179" t="s">
        <v>606</v>
      </c>
      <c r="E94" s="179">
        <v>1</v>
      </c>
      <c r="F94" s="179"/>
      <c r="G94" s="179"/>
      <c r="H94" s="179"/>
      <c r="I94" s="179"/>
      <c r="J94" s="179"/>
    </row>
    <row r="95" spans="1:10" ht="30" x14ac:dyDescent="0.25">
      <c r="A95" s="179">
        <v>89</v>
      </c>
      <c r="B95" s="180" t="s">
        <v>687</v>
      </c>
      <c r="C95" s="179" t="s">
        <v>605</v>
      </c>
      <c r="D95" s="179" t="s">
        <v>606</v>
      </c>
      <c r="E95" s="179">
        <v>1</v>
      </c>
      <c r="F95" s="179"/>
      <c r="G95" s="179"/>
      <c r="H95" s="179"/>
      <c r="I95" s="179"/>
      <c r="J95" s="179"/>
    </row>
    <row r="96" spans="1:10" ht="90" x14ac:dyDescent="0.25">
      <c r="A96" s="179">
        <v>90</v>
      </c>
      <c r="B96" s="180" t="s">
        <v>688</v>
      </c>
      <c r="C96" s="179" t="s">
        <v>648</v>
      </c>
      <c r="D96" s="179" t="s">
        <v>606</v>
      </c>
      <c r="E96" s="179">
        <v>1</v>
      </c>
      <c r="F96" s="179"/>
      <c r="G96" s="179"/>
      <c r="H96" s="179"/>
      <c r="I96" s="179"/>
      <c r="J96" s="179"/>
    </row>
    <row r="97" spans="1:10" ht="30" x14ac:dyDescent="0.25">
      <c r="A97" s="179">
        <v>91</v>
      </c>
      <c r="B97" s="180" t="s">
        <v>461</v>
      </c>
      <c r="C97" s="179"/>
      <c r="D97" s="179" t="s">
        <v>606</v>
      </c>
      <c r="E97" s="179">
        <v>2</v>
      </c>
      <c r="F97" s="179"/>
      <c r="G97" s="179"/>
      <c r="H97" s="179"/>
      <c r="I97" s="179"/>
      <c r="J97" s="181"/>
    </row>
    <row r="98" spans="1:10" ht="30" x14ac:dyDescent="0.25">
      <c r="A98" s="179">
        <v>92</v>
      </c>
      <c r="B98" s="180" t="s">
        <v>689</v>
      </c>
      <c r="C98" s="179" t="s">
        <v>608</v>
      </c>
      <c r="D98" s="179" t="s">
        <v>606</v>
      </c>
      <c r="E98" s="179">
        <v>1</v>
      </c>
      <c r="F98" s="179"/>
      <c r="G98" s="179"/>
      <c r="H98" s="179"/>
      <c r="I98" s="179"/>
      <c r="J98" s="179"/>
    </row>
    <row r="99" spans="1:10" ht="60" x14ac:dyDescent="0.25">
      <c r="A99" s="179">
        <v>93</v>
      </c>
      <c r="B99" s="180" t="s">
        <v>690</v>
      </c>
      <c r="C99" s="179" t="s">
        <v>605</v>
      </c>
      <c r="D99" s="179" t="s">
        <v>691</v>
      </c>
      <c r="E99" s="179">
        <v>40</v>
      </c>
      <c r="F99" s="179"/>
      <c r="G99" s="179"/>
      <c r="H99" s="179"/>
      <c r="I99" s="179"/>
      <c r="J99" s="179"/>
    </row>
    <row r="100" spans="1:10" ht="60" x14ac:dyDescent="0.25">
      <c r="A100" s="179">
        <v>94</v>
      </c>
      <c r="B100" s="180" t="s">
        <v>692</v>
      </c>
      <c r="C100" s="179" t="s">
        <v>629</v>
      </c>
      <c r="D100" s="179" t="s">
        <v>606</v>
      </c>
      <c r="E100" s="179">
        <v>200</v>
      </c>
      <c r="F100" s="179"/>
      <c r="G100" s="179"/>
      <c r="H100" s="179"/>
      <c r="I100" s="179"/>
      <c r="J100" s="179"/>
    </row>
    <row r="101" spans="1:10" ht="60" x14ac:dyDescent="0.25">
      <c r="A101" s="179">
        <v>95</v>
      </c>
      <c r="B101" s="180" t="s">
        <v>693</v>
      </c>
      <c r="C101" s="179" t="s">
        <v>629</v>
      </c>
      <c r="D101" s="179" t="s">
        <v>606</v>
      </c>
      <c r="E101" s="179">
        <v>100</v>
      </c>
      <c r="F101" s="179"/>
      <c r="G101" s="179"/>
      <c r="H101" s="179"/>
      <c r="I101" s="179"/>
      <c r="J101" s="179"/>
    </row>
    <row r="102" spans="1:10" ht="75" x14ac:dyDescent="0.25">
      <c r="A102" s="179">
        <v>96</v>
      </c>
      <c r="B102" s="180" t="s">
        <v>694</v>
      </c>
      <c r="C102" s="179" t="s">
        <v>629</v>
      </c>
      <c r="D102" s="179" t="s">
        <v>507</v>
      </c>
      <c r="E102" s="179">
        <v>5</v>
      </c>
      <c r="F102" s="179"/>
      <c r="G102" s="179"/>
      <c r="H102" s="179"/>
      <c r="I102" s="179"/>
      <c r="J102" s="179"/>
    </row>
    <row r="103" spans="1:10" ht="90" x14ac:dyDescent="0.25">
      <c r="A103" s="179">
        <v>97</v>
      </c>
      <c r="B103" s="180" t="s">
        <v>695</v>
      </c>
      <c r="C103" s="179" t="s">
        <v>605</v>
      </c>
      <c r="D103" s="179" t="s">
        <v>507</v>
      </c>
      <c r="E103" s="179">
        <v>10</v>
      </c>
      <c r="F103" s="179"/>
      <c r="G103" s="179"/>
      <c r="H103" s="179"/>
      <c r="I103" s="179"/>
      <c r="J103" s="179"/>
    </row>
    <row r="104" spans="1:10" ht="30" x14ac:dyDescent="0.25">
      <c r="A104" s="179">
        <v>98</v>
      </c>
      <c r="B104" s="180" t="s">
        <v>696</v>
      </c>
      <c r="C104" s="179" t="s">
        <v>613</v>
      </c>
      <c r="D104" s="179" t="s">
        <v>606</v>
      </c>
      <c r="E104" s="179">
        <v>1</v>
      </c>
      <c r="F104" s="179"/>
      <c r="G104" s="179"/>
      <c r="H104" s="179"/>
      <c r="I104" s="179"/>
      <c r="J104" s="179"/>
    </row>
    <row r="105" spans="1:10" ht="30" x14ac:dyDescent="0.25">
      <c r="A105" s="179">
        <v>99</v>
      </c>
      <c r="B105" s="180" t="s">
        <v>697</v>
      </c>
      <c r="C105" s="179" t="s">
        <v>648</v>
      </c>
      <c r="D105" s="179" t="s">
        <v>606</v>
      </c>
      <c r="E105" s="179">
        <v>1</v>
      </c>
      <c r="F105" s="179"/>
      <c r="G105" s="179"/>
      <c r="H105" s="179"/>
      <c r="I105" s="179"/>
      <c r="J105" s="179"/>
    </row>
    <row r="106" spans="1:10" ht="30" x14ac:dyDescent="0.25">
      <c r="A106" s="179">
        <v>100</v>
      </c>
      <c r="B106" s="180" t="s">
        <v>698</v>
      </c>
      <c r="C106" s="179" t="s">
        <v>613</v>
      </c>
      <c r="D106" s="179" t="s">
        <v>606</v>
      </c>
      <c r="E106" s="179">
        <v>1</v>
      </c>
      <c r="F106" s="179"/>
      <c r="G106" s="179"/>
      <c r="H106" s="179"/>
      <c r="I106" s="179"/>
      <c r="J106" s="179"/>
    </row>
    <row r="107" spans="1:10" ht="60" x14ac:dyDescent="0.25">
      <c r="A107" s="179">
        <v>101</v>
      </c>
      <c r="B107" s="180" t="s">
        <v>699</v>
      </c>
      <c r="C107" s="179" t="s">
        <v>700</v>
      </c>
      <c r="D107" s="179" t="s">
        <v>606</v>
      </c>
      <c r="E107" s="179">
        <v>3</v>
      </c>
      <c r="F107" s="179"/>
      <c r="G107" s="179"/>
      <c r="H107" s="179"/>
      <c r="I107" s="179"/>
      <c r="J107" s="179"/>
    </row>
    <row r="108" spans="1:10" ht="60" x14ac:dyDescent="0.25">
      <c r="A108" s="179">
        <v>102</v>
      </c>
      <c r="B108" s="180" t="s">
        <v>701</v>
      </c>
      <c r="C108" s="179" t="s">
        <v>700</v>
      </c>
      <c r="D108" s="179" t="s">
        <v>606</v>
      </c>
      <c r="E108" s="179">
        <v>1</v>
      </c>
      <c r="F108" s="179"/>
      <c r="G108" s="179"/>
      <c r="H108" s="179"/>
      <c r="I108" s="179"/>
      <c r="J108" s="179"/>
    </row>
    <row r="109" spans="1:10" x14ac:dyDescent="0.25">
      <c r="A109" s="179">
        <v>103</v>
      </c>
      <c r="B109" s="180" t="s">
        <v>702</v>
      </c>
      <c r="C109" s="179" t="s">
        <v>608</v>
      </c>
      <c r="D109" s="179" t="s">
        <v>606</v>
      </c>
      <c r="E109" s="179">
        <v>1</v>
      </c>
      <c r="F109" s="179"/>
      <c r="G109" s="179"/>
      <c r="H109" s="179"/>
      <c r="I109" s="179"/>
      <c r="J109" s="179"/>
    </row>
    <row r="110" spans="1:10" ht="45" x14ac:dyDescent="0.25">
      <c r="A110" s="179">
        <v>104</v>
      </c>
      <c r="B110" s="180" t="s">
        <v>703</v>
      </c>
      <c r="C110" s="179" t="s">
        <v>608</v>
      </c>
      <c r="D110" s="179" t="s">
        <v>606</v>
      </c>
      <c r="E110" s="179">
        <v>1</v>
      </c>
      <c r="F110" s="179"/>
      <c r="G110" s="179"/>
      <c r="H110" s="179"/>
      <c r="I110" s="179"/>
      <c r="J110" s="179"/>
    </row>
    <row r="111" spans="1:10" x14ac:dyDescent="0.25">
      <c r="A111" s="179">
        <v>105</v>
      </c>
      <c r="B111" s="180" t="s">
        <v>462</v>
      </c>
      <c r="C111" s="179"/>
      <c r="D111" s="179" t="s">
        <v>606</v>
      </c>
      <c r="E111" s="179">
        <v>10</v>
      </c>
      <c r="F111" s="179"/>
      <c r="G111" s="179"/>
      <c r="H111" s="179"/>
      <c r="I111" s="179"/>
      <c r="J111" s="181"/>
    </row>
    <row r="112" spans="1:10" x14ac:dyDescent="0.25">
      <c r="A112" s="179">
        <v>106</v>
      </c>
      <c r="B112" s="180" t="s">
        <v>463</v>
      </c>
      <c r="C112" s="179"/>
      <c r="D112" s="179" t="s">
        <v>606</v>
      </c>
      <c r="E112" s="179">
        <v>2</v>
      </c>
      <c r="F112" s="179"/>
      <c r="G112" s="179"/>
      <c r="H112" s="179"/>
      <c r="I112" s="179"/>
      <c r="J112" s="181"/>
    </row>
    <row r="113" spans="1:10" x14ac:dyDescent="0.25">
      <c r="A113" s="179">
        <v>107</v>
      </c>
      <c r="B113" s="180" t="s">
        <v>464</v>
      </c>
      <c r="C113" s="179"/>
      <c r="D113" s="179" t="s">
        <v>606</v>
      </c>
      <c r="E113" s="179">
        <v>2</v>
      </c>
      <c r="F113" s="179"/>
      <c r="G113" s="179"/>
      <c r="H113" s="179"/>
      <c r="I113" s="179"/>
      <c r="J113" s="181"/>
    </row>
    <row r="114" spans="1:10" x14ac:dyDescent="0.25">
      <c r="A114" s="179">
        <v>108</v>
      </c>
      <c r="B114" s="180" t="s">
        <v>465</v>
      </c>
      <c r="C114" s="179"/>
      <c r="D114" s="179" t="s">
        <v>606</v>
      </c>
      <c r="E114" s="179">
        <v>20</v>
      </c>
      <c r="F114" s="179"/>
      <c r="G114" s="179"/>
      <c r="H114" s="179"/>
      <c r="I114" s="179"/>
      <c r="J114" s="181"/>
    </row>
    <row r="115" spans="1:10" ht="60" x14ac:dyDescent="0.25">
      <c r="A115" s="179">
        <v>109</v>
      </c>
      <c r="B115" s="180" t="s">
        <v>704</v>
      </c>
      <c r="C115" s="179" t="s">
        <v>605</v>
      </c>
      <c r="D115" s="179" t="s">
        <v>606</v>
      </c>
      <c r="E115" s="179">
        <v>50</v>
      </c>
      <c r="F115" s="179"/>
      <c r="G115" s="179"/>
      <c r="H115" s="179"/>
      <c r="I115" s="179"/>
      <c r="J115" s="179"/>
    </row>
    <row r="116" spans="1:10" ht="30" x14ac:dyDescent="0.25">
      <c r="A116" s="179">
        <v>110</v>
      </c>
      <c r="B116" s="180" t="s">
        <v>705</v>
      </c>
      <c r="C116" s="179" t="s">
        <v>613</v>
      </c>
      <c r="D116" s="179" t="s">
        <v>606</v>
      </c>
      <c r="E116" s="179">
        <v>15</v>
      </c>
      <c r="F116" s="179"/>
      <c r="G116" s="179"/>
      <c r="H116" s="179"/>
      <c r="I116" s="179"/>
      <c r="J116" s="179"/>
    </row>
    <row r="117" spans="1:10" ht="30" x14ac:dyDescent="0.25">
      <c r="A117" s="179">
        <v>111</v>
      </c>
      <c r="B117" s="180" t="s">
        <v>706</v>
      </c>
      <c r="C117" s="179" t="s">
        <v>613</v>
      </c>
      <c r="D117" s="179" t="s">
        <v>606</v>
      </c>
      <c r="E117" s="179">
        <v>15</v>
      </c>
      <c r="F117" s="179"/>
      <c r="G117" s="179"/>
      <c r="H117" s="179"/>
      <c r="I117" s="179"/>
      <c r="J117" s="179"/>
    </row>
    <row r="118" spans="1:10" ht="30" x14ac:dyDescent="0.25">
      <c r="A118" s="179">
        <v>112</v>
      </c>
      <c r="B118" s="180" t="s">
        <v>707</v>
      </c>
      <c r="C118" s="179" t="s">
        <v>613</v>
      </c>
      <c r="D118" s="179" t="s">
        <v>606</v>
      </c>
      <c r="E118" s="179">
        <v>15</v>
      </c>
      <c r="F118" s="179"/>
      <c r="G118" s="179"/>
      <c r="H118" s="179"/>
      <c r="I118" s="179"/>
      <c r="J118" s="179"/>
    </row>
    <row r="119" spans="1:10" ht="30" x14ac:dyDescent="0.25">
      <c r="A119" s="179">
        <v>113</v>
      </c>
      <c r="B119" s="180" t="s">
        <v>708</v>
      </c>
      <c r="C119" s="179" t="s">
        <v>613</v>
      </c>
      <c r="D119" s="179" t="s">
        <v>606</v>
      </c>
      <c r="E119" s="179">
        <v>15</v>
      </c>
      <c r="F119" s="179"/>
      <c r="G119" s="179"/>
      <c r="H119" s="179"/>
      <c r="I119" s="179"/>
      <c r="J119" s="179"/>
    </row>
    <row r="120" spans="1:10" ht="30" x14ac:dyDescent="0.25">
      <c r="A120" s="179">
        <v>114</v>
      </c>
      <c r="B120" s="180" t="s">
        <v>709</v>
      </c>
      <c r="C120" s="179" t="s">
        <v>613</v>
      </c>
      <c r="D120" s="179" t="s">
        <v>606</v>
      </c>
      <c r="E120" s="179">
        <v>15</v>
      </c>
      <c r="F120" s="179"/>
      <c r="G120" s="179"/>
      <c r="H120" s="179"/>
      <c r="I120" s="179"/>
      <c r="J120" s="179"/>
    </row>
    <row r="121" spans="1:10" ht="30" x14ac:dyDescent="0.25">
      <c r="A121" s="179">
        <v>115</v>
      </c>
      <c r="B121" s="180" t="s">
        <v>710</v>
      </c>
      <c r="C121" s="179" t="s">
        <v>613</v>
      </c>
      <c r="D121" s="179" t="s">
        <v>606</v>
      </c>
      <c r="E121" s="179">
        <v>15</v>
      </c>
      <c r="F121" s="179"/>
      <c r="G121" s="179"/>
      <c r="H121" s="179"/>
      <c r="I121" s="179"/>
      <c r="J121" s="179"/>
    </row>
    <row r="122" spans="1:10" ht="30" x14ac:dyDescent="0.25">
      <c r="A122" s="179">
        <v>116</v>
      </c>
      <c r="B122" s="180" t="s">
        <v>711</v>
      </c>
      <c r="C122" s="179" t="s">
        <v>613</v>
      </c>
      <c r="D122" s="179" t="s">
        <v>606</v>
      </c>
      <c r="E122" s="179">
        <v>15</v>
      </c>
      <c r="F122" s="179"/>
      <c r="G122" s="179"/>
      <c r="H122" s="179"/>
      <c r="I122" s="179"/>
      <c r="J122" s="179"/>
    </row>
    <row r="123" spans="1:10" x14ac:dyDescent="0.25">
      <c r="A123" s="179">
        <v>117</v>
      </c>
      <c r="B123" s="180" t="s">
        <v>712</v>
      </c>
      <c r="C123" s="179" t="s">
        <v>608</v>
      </c>
      <c r="D123" s="179" t="s">
        <v>606</v>
      </c>
      <c r="E123" s="179">
        <v>3</v>
      </c>
      <c r="F123" s="179"/>
      <c r="G123" s="179"/>
      <c r="H123" s="179"/>
      <c r="I123" s="179"/>
      <c r="J123" s="179"/>
    </row>
    <row r="124" spans="1:10" ht="45" x14ac:dyDescent="0.25">
      <c r="A124" s="179">
        <v>118</v>
      </c>
      <c r="B124" s="180" t="s">
        <v>713</v>
      </c>
      <c r="C124" s="179" t="s">
        <v>648</v>
      </c>
      <c r="D124" s="179" t="s">
        <v>606</v>
      </c>
      <c r="E124" s="179">
        <v>1</v>
      </c>
      <c r="F124" s="179"/>
      <c r="G124" s="179"/>
      <c r="H124" s="179"/>
      <c r="I124" s="179"/>
      <c r="J124" s="179"/>
    </row>
    <row r="125" spans="1:10" ht="45" x14ac:dyDescent="0.25">
      <c r="A125" s="179">
        <v>119</v>
      </c>
      <c r="B125" s="180" t="s">
        <v>714</v>
      </c>
      <c r="C125" s="179" t="s">
        <v>648</v>
      </c>
      <c r="D125" s="179" t="s">
        <v>606</v>
      </c>
      <c r="E125" s="179">
        <v>1</v>
      </c>
      <c r="F125" s="179"/>
      <c r="G125" s="179"/>
      <c r="H125" s="179"/>
      <c r="I125" s="179"/>
      <c r="J125" s="179"/>
    </row>
    <row r="126" spans="1:10" ht="45" x14ac:dyDescent="0.25">
      <c r="A126" s="179">
        <v>120</v>
      </c>
      <c r="B126" s="180" t="s">
        <v>715</v>
      </c>
      <c r="C126" s="179" t="s">
        <v>605</v>
      </c>
      <c r="D126" s="179" t="s">
        <v>606</v>
      </c>
      <c r="E126" s="179">
        <v>500</v>
      </c>
      <c r="F126" s="179"/>
      <c r="G126" s="179"/>
      <c r="H126" s="179"/>
      <c r="I126" s="179"/>
      <c r="J126" s="179"/>
    </row>
    <row r="127" spans="1:10" ht="30" x14ac:dyDescent="0.25">
      <c r="A127" s="179">
        <v>121</v>
      </c>
      <c r="B127" s="180" t="s">
        <v>716</v>
      </c>
      <c r="C127" s="179" t="s">
        <v>613</v>
      </c>
      <c r="D127" s="179" t="s">
        <v>606</v>
      </c>
      <c r="E127" s="179">
        <v>15</v>
      </c>
      <c r="F127" s="179"/>
      <c r="G127" s="179"/>
      <c r="H127" s="179"/>
      <c r="I127" s="179"/>
      <c r="J127" s="179"/>
    </row>
    <row r="128" spans="1:10" ht="30" x14ac:dyDescent="0.25">
      <c r="A128" s="179">
        <v>122</v>
      </c>
      <c r="B128" s="180" t="s">
        <v>717</v>
      </c>
      <c r="C128" s="179" t="s">
        <v>613</v>
      </c>
      <c r="D128" s="179" t="s">
        <v>606</v>
      </c>
      <c r="E128" s="179">
        <v>15</v>
      </c>
      <c r="F128" s="179"/>
      <c r="G128" s="179"/>
      <c r="H128" s="179"/>
      <c r="I128" s="179"/>
      <c r="J128" s="179"/>
    </row>
    <row r="129" spans="1:10" ht="30" x14ac:dyDescent="0.25">
      <c r="A129" s="179">
        <v>123</v>
      </c>
      <c r="B129" s="180" t="s">
        <v>718</v>
      </c>
      <c r="C129" s="179" t="s">
        <v>613</v>
      </c>
      <c r="D129" s="179" t="s">
        <v>606</v>
      </c>
      <c r="E129" s="179">
        <v>15</v>
      </c>
      <c r="F129" s="179"/>
      <c r="G129" s="179"/>
      <c r="H129" s="179"/>
      <c r="I129" s="179"/>
      <c r="J129" s="179"/>
    </row>
    <row r="130" spans="1:10" ht="30" x14ac:dyDescent="0.25">
      <c r="A130" s="179">
        <v>124</v>
      </c>
      <c r="B130" s="180" t="s">
        <v>719</v>
      </c>
      <c r="C130" s="179" t="s">
        <v>613</v>
      </c>
      <c r="D130" s="179" t="s">
        <v>606</v>
      </c>
      <c r="E130" s="179">
        <v>15</v>
      </c>
      <c r="F130" s="179"/>
      <c r="G130" s="179"/>
      <c r="H130" s="179"/>
      <c r="I130" s="179"/>
      <c r="J130" s="179"/>
    </row>
    <row r="131" spans="1:10" ht="30" x14ac:dyDescent="0.25">
      <c r="A131" s="179">
        <v>125</v>
      </c>
      <c r="B131" s="180" t="s">
        <v>720</v>
      </c>
      <c r="C131" s="179" t="s">
        <v>613</v>
      </c>
      <c r="D131" s="179" t="s">
        <v>606</v>
      </c>
      <c r="E131" s="179">
        <v>15</v>
      </c>
      <c r="F131" s="179"/>
      <c r="G131" s="179"/>
      <c r="H131" s="179"/>
      <c r="I131" s="179"/>
      <c r="J131" s="179"/>
    </row>
    <row r="132" spans="1:10" ht="30" x14ac:dyDescent="0.25">
      <c r="A132" s="179">
        <v>126</v>
      </c>
      <c r="B132" s="180" t="s">
        <v>721</v>
      </c>
      <c r="C132" s="179" t="s">
        <v>613</v>
      </c>
      <c r="D132" s="179" t="s">
        <v>606</v>
      </c>
      <c r="E132" s="179">
        <v>15</v>
      </c>
      <c r="F132" s="179"/>
      <c r="G132" s="179"/>
      <c r="H132" s="179"/>
      <c r="I132" s="179"/>
      <c r="J132" s="179"/>
    </row>
    <row r="133" spans="1:10" ht="30" x14ac:dyDescent="0.25">
      <c r="A133" s="179">
        <v>127</v>
      </c>
      <c r="B133" s="180" t="s">
        <v>722</v>
      </c>
      <c r="C133" s="179" t="s">
        <v>613</v>
      </c>
      <c r="D133" s="179" t="s">
        <v>606</v>
      </c>
      <c r="E133" s="179">
        <v>15</v>
      </c>
      <c r="F133" s="179"/>
      <c r="G133" s="179"/>
      <c r="H133" s="179"/>
      <c r="I133" s="179"/>
      <c r="J133" s="179"/>
    </row>
    <row r="134" spans="1:10" ht="30" x14ac:dyDescent="0.25">
      <c r="A134" s="179">
        <v>128</v>
      </c>
      <c r="B134" s="180" t="s">
        <v>723</v>
      </c>
      <c r="C134" s="179" t="s">
        <v>613</v>
      </c>
      <c r="D134" s="179" t="s">
        <v>606</v>
      </c>
      <c r="E134" s="179">
        <v>15</v>
      </c>
      <c r="F134" s="179"/>
      <c r="G134" s="179"/>
      <c r="H134" s="179"/>
      <c r="I134" s="179"/>
      <c r="J134" s="179"/>
    </row>
    <row r="135" spans="1:10" ht="30" x14ac:dyDescent="0.25">
      <c r="A135" s="179">
        <v>129</v>
      </c>
      <c r="B135" s="180" t="s">
        <v>724</v>
      </c>
      <c r="C135" s="179" t="s">
        <v>613</v>
      </c>
      <c r="D135" s="179" t="s">
        <v>606</v>
      </c>
      <c r="E135" s="179">
        <v>1</v>
      </c>
      <c r="F135" s="179"/>
      <c r="G135" s="179"/>
      <c r="H135" s="179"/>
      <c r="I135" s="179"/>
      <c r="J135" s="179"/>
    </row>
    <row r="136" spans="1:10" ht="30" x14ac:dyDescent="0.25">
      <c r="A136" s="179">
        <v>130</v>
      </c>
      <c r="B136" s="180" t="s">
        <v>725</v>
      </c>
      <c r="C136" s="179" t="s">
        <v>613</v>
      </c>
      <c r="D136" s="179" t="s">
        <v>606</v>
      </c>
      <c r="E136" s="179">
        <v>5</v>
      </c>
      <c r="F136" s="179"/>
      <c r="G136" s="179"/>
      <c r="H136" s="179"/>
      <c r="I136" s="179"/>
      <c r="J136" s="179"/>
    </row>
    <row r="137" spans="1:10" ht="30" x14ac:dyDescent="0.25">
      <c r="A137" s="179">
        <v>131</v>
      </c>
      <c r="B137" s="180" t="s">
        <v>726</v>
      </c>
      <c r="C137" s="179" t="s">
        <v>613</v>
      </c>
      <c r="D137" s="179" t="s">
        <v>606</v>
      </c>
      <c r="E137" s="179">
        <v>5</v>
      </c>
      <c r="F137" s="179"/>
      <c r="G137" s="179"/>
      <c r="H137" s="179"/>
      <c r="I137" s="179"/>
      <c r="J137" s="179"/>
    </row>
    <row r="138" spans="1:10" ht="30" x14ac:dyDescent="0.25">
      <c r="A138" s="179">
        <v>132</v>
      </c>
      <c r="B138" s="180" t="s">
        <v>727</v>
      </c>
      <c r="C138" s="179" t="s">
        <v>605</v>
      </c>
      <c r="D138" s="179" t="s">
        <v>606</v>
      </c>
      <c r="E138" s="179">
        <v>1</v>
      </c>
      <c r="F138" s="179"/>
      <c r="G138" s="179"/>
      <c r="H138" s="179"/>
      <c r="I138" s="179"/>
      <c r="J138" s="179"/>
    </row>
    <row r="139" spans="1:10" ht="30" x14ac:dyDescent="0.25">
      <c r="A139" s="179">
        <v>133</v>
      </c>
      <c r="B139" s="180" t="s">
        <v>728</v>
      </c>
      <c r="C139" s="179" t="s">
        <v>648</v>
      </c>
      <c r="D139" s="179" t="s">
        <v>558</v>
      </c>
      <c r="E139" s="179">
        <v>92</v>
      </c>
      <c r="F139" s="179"/>
      <c r="G139" s="179"/>
      <c r="H139" s="179"/>
      <c r="I139" s="179"/>
      <c r="J139" s="179"/>
    </row>
    <row r="140" spans="1:10" ht="45" x14ac:dyDescent="0.25">
      <c r="A140" s="179">
        <v>134</v>
      </c>
      <c r="B140" s="180" t="s">
        <v>729</v>
      </c>
      <c r="C140" s="179" t="s">
        <v>648</v>
      </c>
      <c r="D140" s="179" t="s">
        <v>558</v>
      </c>
      <c r="E140" s="179">
        <v>300</v>
      </c>
      <c r="F140" s="179"/>
      <c r="G140" s="179"/>
      <c r="H140" s="179"/>
      <c r="I140" s="179"/>
      <c r="J140" s="179"/>
    </row>
    <row r="141" spans="1:10" ht="45" x14ac:dyDescent="0.25">
      <c r="A141" s="179">
        <v>135</v>
      </c>
      <c r="B141" s="180" t="s">
        <v>730</v>
      </c>
      <c r="C141" s="179" t="s">
        <v>648</v>
      </c>
      <c r="D141" s="179" t="s">
        <v>558</v>
      </c>
      <c r="E141" s="179">
        <v>15</v>
      </c>
      <c r="F141" s="179"/>
      <c r="G141" s="179"/>
      <c r="H141" s="179"/>
      <c r="I141" s="179"/>
      <c r="J141" s="179"/>
    </row>
    <row r="142" spans="1:10" ht="45" x14ac:dyDescent="0.25">
      <c r="A142" s="179">
        <v>136</v>
      </c>
      <c r="B142" s="180" t="s">
        <v>731</v>
      </c>
      <c r="C142" s="179" t="s">
        <v>648</v>
      </c>
      <c r="D142" s="179" t="s">
        <v>558</v>
      </c>
      <c r="E142" s="179">
        <v>300</v>
      </c>
      <c r="F142" s="179"/>
      <c r="G142" s="179"/>
      <c r="H142" s="179"/>
      <c r="I142" s="179"/>
      <c r="J142" s="179"/>
    </row>
    <row r="143" spans="1:10" ht="45" x14ac:dyDescent="0.25">
      <c r="A143" s="179">
        <v>137</v>
      </c>
      <c r="B143" s="180" t="s">
        <v>732</v>
      </c>
      <c r="C143" s="179" t="s">
        <v>648</v>
      </c>
      <c r="D143" s="179" t="s">
        <v>558</v>
      </c>
      <c r="E143" s="179">
        <v>10</v>
      </c>
      <c r="F143" s="179"/>
      <c r="G143" s="179"/>
      <c r="H143" s="179"/>
      <c r="I143" s="179"/>
      <c r="J143" s="179"/>
    </row>
    <row r="144" spans="1:10" ht="45" x14ac:dyDescent="0.25">
      <c r="A144" s="179">
        <v>138</v>
      </c>
      <c r="B144" s="180" t="s">
        <v>733</v>
      </c>
      <c r="C144" s="179" t="s">
        <v>648</v>
      </c>
      <c r="D144" s="179" t="s">
        <v>558</v>
      </c>
      <c r="E144" s="179">
        <v>25</v>
      </c>
      <c r="F144" s="179"/>
      <c r="G144" s="179"/>
      <c r="H144" s="179"/>
      <c r="I144" s="179"/>
      <c r="J144" s="179"/>
    </row>
    <row r="145" spans="1:10" ht="45" x14ac:dyDescent="0.25">
      <c r="A145" s="179">
        <v>139</v>
      </c>
      <c r="B145" s="180" t="s">
        <v>734</v>
      </c>
      <c r="C145" s="179" t="s">
        <v>648</v>
      </c>
      <c r="D145" s="179" t="s">
        <v>558</v>
      </c>
      <c r="E145" s="179">
        <v>30</v>
      </c>
      <c r="F145" s="179"/>
      <c r="G145" s="179"/>
      <c r="H145" s="179"/>
      <c r="I145" s="179"/>
      <c r="J145" s="179"/>
    </row>
    <row r="146" spans="1:10" ht="45" x14ac:dyDescent="0.25">
      <c r="A146" s="179">
        <v>140</v>
      </c>
      <c r="B146" s="180" t="s">
        <v>735</v>
      </c>
      <c r="C146" s="179" t="s">
        <v>648</v>
      </c>
      <c r="D146" s="179" t="s">
        <v>558</v>
      </c>
      <c r="E146" s="179">
        <v>300</v>
      </c>
      <c r="F146" s="179"/>
      <c r="G146" s="179"/>
      <c r="H146" s="179"/>
      <c r="I146" s="179"/>
      <c r="J146" s="179"/>
    </row>
    <row r="147" spans="1:10" ht="45" x14ac:dyDescent="0.25">
      <c r="A147" s="179">
        <v>141</v>
      </c>
      <c r="B147" s="180" t="s">
        <v>736</v>
      </c>
      <c r="C147" s="179" t="s">
        <v>648</v>
      </c>
      <c r="D147" s="179" t="s">
        <v>558</v>
      </c>
      <c r="E147" s="179">
        <v>300</v>
      </c>
      <c r="F147" s="179"/>
      <c r="G147" s="179"/>
      <c r="H147" s="179"/>
      <c r="I147" s="179"/>
      <c r="J147" s="179"/>
    </row>
    <row r="148" spans="1:10" ht="45" x14ac:dyDescent="0.25">
      <c r="A148" s="179">
        <v>142</v>
      </c>
      <c r="B148" s="180" t="s">
        <v>737</v>
      </c>
      <c r="C148" s="179" t="s">
        <v>648</v>
      </c>
      <c r="D148" s="179" t="s">
        <v>558</v>
      </c>
      <c r="E148" s="179">
        <v>300</v>
      </c>
      <c r="F148" s="179"/>
      <c r="G148" s="179"/>
      <c r="H148" s="179"/>
      <c r="I148" s="179"/>
      <c r="J148" s="179"/>
    </row>
    <row r="149" spans="1:10" ht="45" x14ac:dyDescent="0.25">
      <c r="A149" s="179">
        <v>143</v>
      </c>
      <c r="B149" s="180" t="s">
        <v>738</v>
      </c>
      <c r="C149" s="179" t="s">
        <v>648</v>
      </c>
      <c r="D149" s="179" t="s">
        <v>558</v>
      </c>
      <c r="E149" s="179">
        <v>300</v>
      </c>
      <c r="F149" s="179"/>
      <c r="G149" s="179"/>
      <c r="H149" s="179"/>
      <c r="I149" s="179"/>
      <c r="J149" s="179"/>
    </row>
    <row r="150" spans="1:10" ht="45" x14ac:dyDescent="0.25">
      <c r="A150" s="179">
        <v>144</v>
      </c>
      <c r="B150" s="180" t="s">
        <v>739</v>
      </c>
      <c r="C150" s="179"/>
      <c r="D150" s="179" t="s">
        <v>466</v>
      </c>
      <c r="E150" s="179">
        <v>10</v>
      </c>
      <c r="F150" s="179"/>
      <c r="G150" s="179"/>
      <c r="H150" s="179"/>
      <c r="I150" s="179"/>
      <c r="J150" s="181"/>
    </row>
    <row r="151" spans="1:10" ht="45" x14ac:dyDescent="0.25">
      <c r="A151" s="179">
        <v>145</v>
      </c>
      <c r="B151" s="180" t="s">
        <v>740</v>
      </c>
      <c r="C151" s="179"/>
      <c r="D151" s="179" t="s">
        <v>466</v>
      </c>
      <c r="E151" s="179">
        <v>10</v>
      </c>
      <c r="F151" s="179"/>
      <c r="G151" s="179"/>
      <c r="H151" s="179"/>
      <c r="I151" s="179"/>
      <c r="J151" s="181"/>
    </row>
    <row r="152" spans="1:10" ht="45" x14ac:dyDescent="0.25">
      <c r="A152" s="179">
        <v>146</v>
      </c>
      <c r="B152" s="180" t="s">
        <v>741</v>
      </c>
      <c r="C152" s="179"/>
      <c r="D152" s="179" t="s">
        <v>466</v>
      </c>
      <c r="E152" s="179">
        <v>10</v>
      </c>
      <c r="F152" s="179"/>
      <c r="G152" s="179"/>
      <c r="H152" s="179"/>
      <c r="I152" s="179"/>
      <c r="J152" s="181"/>
    </row>
    <row r="153" spans="1:10" ht="45" x14ac:dyDescent="0.25">
      <c r="A153" s="179">
        <v>147</v>
      </c>
      <c r="B153" s="180" t="s">
        <v>742</v>
      </c>
      <c r="C153" s="179"/>
      <c r="D153" s="179" t="s">
        <v>466</v>
      </c>
      <c r="E153" s="179">
        <v>10</v>
      </c>
      <c r="F153" s="179"/>
      <c r="G153" s="179"/>
      <c r="H153" s="179"/>
      <c r="I153" s="179"/>
      <c r="J153" s="181"/>
    </row>
    <row r="154" spans="1:10" ht="45" x14ac:dyDescent="0.25">
      <c r="A154" s="179">
        <v>148</v>
      </c>
      <c r="B154" s="180" t="s">
        <v>743</v>
      </c>
      <c r="C154" s="179"/>
      <c r="D154" s="179" t="s">
        <v>466</v>
      </c>
      <c r="E154" s="179">
        <v>1</v>
      </c>
      <c r="F154" s="179"/>
      <c r="G154" s="179"/>
      <c r="H154" s="179"/>
      <c r="I154" s="179"/>
      <c r="J154" s="181"/>
    </row>
    <row r="155" spans="1:10" ht="30" x14ac:dyDescent="0.25">
      <c r="A155" s="179">
        <v>149</v>
      </c>
      <c r="B155" s="180" t="s">
        <v>744</v>
      </c>
      <c r="C155" s="179"/>
      <c r="D155" s="179" t="s">
        <v>466</v>
      </c>
      <c r="E155" s="179">
        <v>5</v>
      </c>
      <c r="F155" s="179"/>
      <c r="G155" s="179"/>
      <c r="H155" s="179"/>
      <c r="I155" s="179"/>
      <c r="J155" s="181"/>
    </row>
    <row r="156" spans="1:10" x14ac:dyDescent="0.25">
      <c r="A156" s="179">
        <v>150</v>
      </c>
      <c r="B156" s="180" t="s">
        <v>467</v>
      </c>
      <c r="C156" s="179"/>
      <c r="D156" s="179" t="s">
        <v>606</v>
      </c>
      <c r="E156" s="179">
        <v>5</v>
      </c>
      <c r="F156" s="179"/>
      <c r="G156" s="179"/>
      <c r="H156" s="179"/>
      <c r="I156" s="179"/>
      <c r="J156" s="181"/>
    </row>
    <row r="157" spans="1:10" x14ac:dyDescent="0.25">
      <c r="A157" s="179">
        <v>151</v>
      </c>
      <c r="B157" s="180" t="s">
        <v>468</v>
      </c>
      <c r="C157" s="179"/>
      <c r="D157" s="179" t="s">
        <v>606</v>
      </c>
      <c r="E157" s="179">
        <v>5</v>
      </c>
      <c r="F157" s="179"/>
      <c r="G157" s="179"/>
      <c r="H157" s="179"/>
      <c r="I157" s="179"/>
      <c r="J157" s="181"/>
    </row>
    <row r="158" spans="1:10" x14ac:dyDescent="0.25">
      <c r="A158" s="179">
        <v>152</v>
      </c>
      <c r="B158" s="180" t="s">
        <v>469</v>
      </c>
      <c r="C158" s="179"/>
      <c r="D158" s="179" t="s">
        <v>606</v>
      </c>
      <c r="E158" s="179">
        <v>5</v>
      </c>
      <c r="F158" s="179"/>
      <c r="G158" s="179"/>
      <c r="H158" s="179"/>
      <c r="I158" s="179"/>
      <c r="J158" s="181"/>
    </row>
    <row r="159" spans="1:10" x14ac:dyDescent="0.25">
      <c r="A159" s="179">
        <v>153</v>
      </c>
      <c r="B159" s="180" t="s">
        <v>470</v>
      </c>
      <c r="C159" s="179"/>
      <c r="D159" s="179" t="s">
        <v>606</v>
      </c>
      <c r="E159" s="179">
        <v>5</v>
      </c>
      <c r="F159" s="179"/>
      <c r="G159" s="179"/>
      <c r="H159" s="179"/>
      <c r="I159" s="179"/>
      <c r="J159" s="181"/>
    </row>
    <row r="160" spans="1:10" ht="45" x14ac:dyDescent="0.25">
      <c r="A160" s="179">
        <v>154</v>
      </c>
      <c r="B160" s="180" t="s">
        <v>745</v>
      </c>
      <c r="C160" s="179" t="s">
        <v>610</v>
      </c>
      <c r="D160" s="179" t="s">
        <v>558</v>
      </c>
      <c r="E160" s="179">
        <v>1</v>
      </c>
      <c r="F160" s="179"/>
      <c r="G160" s="179"/>
      <c r="H160" s="179"/>
      <c r="I160" s="179"/>
      <c r="J160" s="179"/>
    </row>
    <row r="161" spans="1:10" ht="30" x14ac:dyDescent="0.25">
      <c r="A161" s="179">
        <v>155</v>
      </c>
      <c r="B161" s="180" t="s">
        <v>746</v>
      </c>
      <c r="C161" s="179" t="s">
        <v>648</v>
      </c>
      <c r="D161" s="179" t="s">
        <v>558</v>
      </c>
      <c r="E161" s="179">
        <v>100</v>
      </c>
      <c r="F161" s="179"/>
      <c r="G161" s="179"/>
      <c r="H161" s="179"/>
      <c r="I161" s="179"/>
      <c r="J161" s="179"/>
    </row>
    <row r="162" spans="1:10" ht="30" x14ac:dyDescent="0.25">
      <c r="A162" s="179">
        <v>156</v>
      </c>
      <c r="B162" s="180" t="s">
        <v>747</v>
      </c>
      <c r="C162" s="179" t="s">
        <v>648</v>
      </c>
      <c r="D162" s="179" t="s">
        <v>558</v>
      </c>
      <c r="E162" s="179">
        <v>100</v>
      </c>
      <c r="F162" s="179"/>
      <c r="G162" s="179"/>
      <c r="H162" s="179"/>
      <c r="I162" s="179"/>
      <c r="J162" s="179"/>
    </row>
    <row r="163" spans="1:10" ht="30" x14ac:dyDescent="0.25">
      <c r="A163" s="179">
        <v>157</v>
      </c>
      <c r="B163" s="180" t="s">
        <v>748</v>
      </c>
      <c r="C163" s="179" t="s">
        <v>648</v>
      </c>
      <c r="D163" s="179" t="s">
        <v>558</v>
      </c>
      <c r="E163" s="179">
        <v>15</v>
      </c>
      <c r="F163" s="179"/>
      <c r="G163" s="179"/>
      <c r="H163" s="179"/>
      <c r="I163" s="179"/>
      <c r="J163" s="179"/>
    </row>
    <row r="164" spans="1:10" ht="30" x14ac:dyDescent="0.25">
      <c r="A164" s="179">
        <v>158</v>
      </c>
      <c r="B164" s="180" t="s">
        <v>749</v>
      </c>
      <c r="C164" s="179" t="s">
        <v>648</v>
      </c>
      <c r="D164" s="179" t="s">
        <v>558</v>
      </c>
      <c r="E164" s="179">
        <v>50</v>
      </c>
      <c r="F164" s="179"/>
      <c r="G164" s="179"/>
      <c r="H164" s="179"/>
      <c r="I164" s="179"/>
      <c r="J164" s="179"/>
    </row>
    <row r="165" spans="1:10" ht="30" x14ac:dyDescent="0.25">
      <c r="A165" s="179">
        <v>159</v>
      </c>
      <c r="B165" s="180" t="s">
        <v>750</v>
      </c>
      <c r="C165" s="179" t="s">
        <v>648</v>
      </c>
      <c r="D165" s="179" t="s">
        <v>558</v>
      </c>
      <c r="E165" s="179">
        <v>50</v>
      </c>
      <c r="F165" s="179"/>
      <c r="G165" s="179"/>
      <c r="H165" s="179"/>
      <c r="I165" s="179"/>
      <c r="J165" s="179"/>
    </row>
    <row r="166" spans="1:10" ht="30" x14ac:dyDescent="0.25">
      <c r="A166" s="179">
        <v>160</v>
      </c>
      <c r="B166" s="180" t="s">
        <v>751</v>
      </c>
      <c r="C166" s="179" t="s">
        <v>648</v>
      </c>
      <c r="D166" s="179" t="s">
        <v>558</v>
      </c>
      <c r="E166" s="179">
        <v>50</v>
      </c>
      <c r="F166" s="179"/>
      <c r="G166" s="179"/>
      <c r="H166" s="179"/>
      <c r="I166" s="179"/>
      <c r="J166" s="179"/>
    </row>
    <row r="167" spans="1:10" ht="30" x14ac:dyDescent="0.25">
      <c r="A167" s="179">
        <v>161</v>
      </c>
      <c r="B167" s="180" t="s">
        <v>752</v>
      </c>
      <c r="C167" s="179" t="s">
        <v>648</v>
      </c>
      <c r="D167" s="179" t="s">
        <v>558</v>
      </c>
      <c r="E167" s="179">
        <v>100</v>
      </c>
      <c r="F167" s="179"/>
      <c r="G167" s="179"/>
      <c r="H167" s="179"/>
      <c r="I167" s="179"/>
      <c r="J167" s="179"/>
    </row>
    <row r="168" spans="1:10" ht="30" x14ac:dyDescent="0.25">
      <c r="A168" s="179">
        <v>162</v>
      </c>
      <c r="B168" s="180" t="s">
        <v>753</v>
      </c>
      <c r="C168" s="179" t="s">
        <v>648</v>
      </c>
      <c r="D168" s="179" t="s">
        <v>558</v>
      </c>
      <c r="E168" s="179">
        <v>100</v>
      </c>
      <c r="F168" s="179"/>
      <c r="G168" s="179"/>
      <c r="H168" s="179"/>
      <c r="I168" s="179"/>
      <c r="J168" s="179"/>
    </row>
    <row r="169" spans="1:10" ht="30" x14ac:dyDescent="0.25">
      <c r="A169" s="179">
        <v>163</v>
      </c>
      <c r="B169" s="180" t="s">
        <v>754</v>
      </c>
      <c r="C169" s="179" t="s">
        <v>648</v>
      </c>
      <c r="D169" s="179" t="s">
        <v>558</v>
      </c>
      <c r="E169" s="179">
        <v>500</v>
      </c>
      <c r="F169" s="179"/>
      <c r="G169" s="179"/>
      <c r="H169" s="179"/>
      <c r="I169" s="179"/>
      <c r="J169" s="179"/>
    </row>
    <row r="170" spans="1:10" ht="30" x14ac:dyDescent="0.25">
      <c r="A170" s="179">
        <v>164</v>
      </c>
      <c r="B170" s="180" t="s">
        <v>755</v>
      </c>
      <c r="C170" s="179" t="s">
        <v>648</v>
      </c>
      <c r="D170" s="179" t="s">
        <v>558</v>
      </c>
      <c r="E170" s="179">
        <v>264</v>
      </c>
      <c r="F170" s="179"/>
      <c r="G170" s="179"/>
      <c r="H170" s="179"/>
      <c r="I170" s="179"/>
      <c r="J170" s="179"/>
    </row>
    <row r="171" spans="1:10" ht="30" x14ac:dyDescent="0.25">
      <c r="A171" s="179">
        <v>165</v>
      </c>
      <c r="B171" s="180" t="s">
        <v>756</v>
      </c>
      <c r="C171" s="179" t="s">
        <v>648</v>
      </c>
      <c r="D171" s="179" t="s">
        <v>558</v>
      </c>
      <c r="E171" s="179">
        <v>2</v>
      </c>
      <c r="F171" s="179"/>
      <c r="G171" s="179"/>
      <c r="H171" s="179"/>
      <c r="I171" s="179"/>
      <c r="J171" s="179"/>
    </row>
    <row r="172" spans="1:10" ht="60" x14ac:dyDescent="0.25">
      <c r="A172" s="179">
        <v>166</v>
      </c>
      <c r="B172" s="180" t="s">
        <v>757</v>
      </c>
      <c r="C172" s="179" t="s">
        <v>648</v>
      </c>
      <c r="D172" s="179" t="s">
        <v>558</v>
      </c>
      <c r="E172" s="179">
        <v>3</v>
      </c>
      <c r="F172" s="179"/>
      <c r="G172" s="179"/>
      <c r="H172" s="179"/>
      <c r="I172" s="179"/>
      <c r="J172" s="179"/>
    </row>
    <row r="173" spans="1:10" ht="30" x14ac:dyDescent="0.25">
      <c r="A173" s="179">
        <v>167</v>
      </c>
      <c r="B173" s="180" t="s">
        <v>758</v>
      </c>
      <c r="C173" s="179" t="s">
        <v>610</v>
      </c>
      <c r="D173" s="179" t="s">
        <v>558</v>
      </c>
      <c r="E173" s="179">
        <v>250</v>
      </c>
      <c r="F173" s="179"/>
      <c r="G173" s="179"/>
      <c r="H173" s="179"/>
      <c r="I173" s="179"/>
      <c r="J173" s="179"/>
    </row>
    <row r="174" spans="1:10" ht="30" x14ac:dyDescent="0.25">
      <c r="A174" s="179">
        <v>168</v>
      </c>
      <c r="B174" s="180" t="s">
        <v>759</v>
      </c>
      <c r="C174" s="179" t="s">
        <v>610</v>
      </c>
      <c r="D174" s="179" t="s">
        <v>558</v>
      </c>
      <c r="E174" s="179">
        <v>500</v>
      </c>
      <c r="F174" s="179"/>
      <c r="G174" s="179"/>
      <c r="H174" s="179"/>
      <c r="I174" s="179"/>
      <c r="J174" s="179"/>
    </row>
    <row r="175" spans="1:10" ht="45" x14ac:dyDescent="0.25">
      <c r="A175" s="179">
        <v>169</v>
      </c>
      <c r="B175" s="180" t="s">
        <v>760</v>
      </c>
      <c r="C175" s="179" t="s">
        <v>648</v>
      </c>
      <c r="D175" s="179" t="s">
        <v>606</v>
      </c>
      <c r="E175" s="179">
        <v>1</v>
      </c>
      <c r="F175" s="179"/>
      <c r="G175" s="179"/>
      <c r="H175" s="179"/>
      <c r="I175" s="179"/>
      <c r="J175" s="179"/>
    </row>
    <row r="176" spans="1:10" ht="60" x14ac:dyDescent="0.25">
      <c r="A176" s="179">
        <v>170</v>
      </c>
      <c r="B176" s="180" t="s">
        <v>761</v>
      </c>
      <c r="C176" s="179" t="s">
        <v>605</v>
      </c>
      <c r="D176" s="179" t="s">
        <v>606</v>
      </c>
      <c r="E176" s="179">
        <v>1</v>
      </c>
      <c r="F176" s="179"/>
      <c r="G176" s="179"/>
      <c r="H176" s="179"/>
      <c r="I176" s="179"/>
      <c r="J176" s="179"/>
    </row>
    <row r="177" spans="1:10" ht="30" x14ac:dyDescent="0.25">
      <c r="A177" s="179">
        <v>171</v>
      </c>
      <c r="B177" s="180" t="s">
        <v>762</v>
      </c>
      <c r="C177" s="179" t="s">
        <v>613</v>
      </c>
      <c r="D177" s="179" t="s">
        <v>606</v>
      </c>
      <c r="E177" s="179">
        <v>2</v>
      </c>
      <c r="F177" s="179"/>
      <c r="G177" s="179"/>
      <c r="H177" s="179"/>
      <c r="I177" s="179"/>
      <c r="J177" s="179"/>
    </row>
    <row r="178" spans="1:10" ht="30" x14ac:dyDescent="0.25">
      <c r="A178" s="179">
        <v>172</v>
      </c>
      <c r="B178" s="180" t="s">
        <v>763</v>
      </c>
      <c r="C178" s="179" t="s">
        <v>648</v>
      </c>
      <c r="D178" s="179" t="s">
        <v>606</v>
      </c>
      <c r="E178" s="179">
        <v>2</v>
      </c>
      <c r="F178" s="179"/>
      <c r="G178" s="179"/>
      <c r="H178" s="179"/>
      <c r="I178" s="179"/>
      <c r="J178" s="179"/>
    </row>
    <row r="179" spans="1:10" ht="75" x14ac:dyDescent="0.25">
      <c r="A179" s="179">
        <v>173</v>
      </c>
      <c r="B179" s="180" t="s">
        <v>764</v>
      </c>
      <c r="C179" s="179" t="s">
        <v>613</v>
      </c>
      <c r="D179" s="179" t="s">
        <v>606</v>
      </c>
      <c r="E179" s="179">
        <v>1</v>
      </c>
      <c r="F179" s="179"/>
      <c r="G179" s="179"/>
      <c r="H179" s="179"/>
      <c r="I179" s="179"/>
      <c r="J179" s="179"/>
    </row>
    <row r="180" spans="1:10" ht="120" x14ac:dyDescent="0.25">
      <c r="A180" s="179">
        <v>174</v>
      </c>
      <c r="B180" s="180" t="s">
        <v>765</v>
      </c>
      <c r="C180" s="179" t="s">
        <v>608</v>
      </c>
      <c r="D180" s="179" t="s">
        <v>606</v>
      </c>
      <c r="E180" s="179">
        <v>1</v>
      </c>
      <c r="F180" s="179"/>
      <c r="G180" s="179"/>
      <c r="H180" s="179"/>
      <c r="I180" s="179"/>
      <c r="J180" s="179"/>
    </row>
    <row r="181" spans="1:10" ht="30" x14ac:dyDescent="0.25">
      <c r="A181" s="179">
        <v>175</v>
      </c>
      <c r="B181" s="180" t="s">
        <v>766</v>
      </c>
      <c r="C181" s="179" t="s">
        <v>608</v>
      </c>
      <c r="D181" s="179" t="s">
        <v>606</v>
      </c>
      <c r="E181" s="179">
        <v>1</v>
      </c>
      <c r="F181" s="179"/>
      <c r="G181" s="179"/>
      <c r="H181" s="179"/>
      <c r="I181" s="179"/>
      <c r="J181" s="179"/>
    </row>
    <row r="182" spans="1:10" ht="30" x14ac:dyDescent="0.25">
      <c r="A182" s="179">
        <v>176</v>
      </c>
      <c r="B182" s="180" t="s">
        <v>767</v>
      </c>
      <c r="C182" s="179" t="s">
        <v>648</v>
      </c>
      <c r="D182" s="179" t="s">
        <v>606</v>
      </c>
      <c r="E182" s="179">
        <v>10</v>
      </c>
      <c r="F182" s="179"/>
      <c r="G182" s="179"/>
      <c r="H182" s="179"/>
      <c r="I182" s="179"/>
      <c r="J182" s="179"/>
    </row>
    <row r="183" spans="1:10" ht="30" x14ac:dyDescent="0.25">
      <c r="A183" s="179">
        <v>177</v>
      </c>
      <c r="B183" s="180" t="s">
        <v>768</v>
      </c>
      <c r="C183" s="179" t="s">
        <v>648</v>
      </c>
      <c r="D183" s="179" t="s">
        <v>606</v>
      </c>
      <c r="E183" s="179">
        <v>5</v>
      </c>
      <c r="F183" s="179"/>
      <c r="G183" s="179"/>
      <c r="H183" s="179"/>
      <c r="I183" s="179"/>
      <c r="J183" s="179"/>
    </row>
    <row r="184" spans="1:10" ht="45" x14ac:dyDescent="0.25">
      <c r="A184" s="179">
        <v>178</v>
      </c>
      <c r="B184" s="180" t="s">
        <v>471</v>
      </c>
      <c r="C184" s="179"/>
      <c r="D184" s="179" t="s">
        <v>606</v>
      </c>
      <c r="E184" s="179">
        <v>2</v>
      </c>
      <c r="F184" s="179"/>
      <c r="G184" s="179"/>
      <c r="H184" s="179"/>
      <c r="I184" s="179"/>
      <c r="J184" s="181"/>
    </row>
    <row r="185" spans="1:10" ht="30" x14ac:dyDescent="0.25">
      <c r="A185" s="179">
        <v>179</v>
      </c>
      <c r="B185" s="180" t="s">
        <v>769</v>
      </c>
      <c r="C185" s="179" t="s">
        <v>610</v>
      </c>
      <c r="D185" s="179" t="s">
        <v>606</v>
      </c>
      <c r="E185" s="179">
        <v>10</v>
      </c>
      <c r="F185" s="179"/>
      <c r="G185" s="179"/>
      <c r="H185" s="179"/>
      <c r="I185" s="179"/>
      <c r="J185" s="179"/>
    </row>
    <row r="186" spans="1:10" ht="30" x14ac:dyDescent="0.25">
      <c r="A186" s="179">
        <v>180</v>
      </c>
      <c r="B186" s="180" t="s">
        <v>770</v>
      </c>
      <c r="C186" s="179" t="s">
        <v>610</v>
      </c>
      <c r="D186" s="179" t="s">
        <v>606</v>
      </c>
      <c r="E186" s="179">
        <v>25</v>
      </c>
      <c r="F186" s="179"/>
      <c r="G186" s="179"/>
      <c r="H186" s="179"/>
      <c r="I186" s="179"/>
      <c r="J186" s="179"/>
    </row>
    <row r="187" spans="1:10" ht="60" x14ac:dyDescent="0.25">
      <c r="A187" s="179">
        <v>181</v>
      </c>
      <c r="B187" s="180" t="s">
        <v>771</v>
      </c>
      <c r="C187" s="179" t="s">
        <v>613</v>
      </c>
      <c r="D187" s="179" t="s">
        <v>606</v>
      </c>
      <c r="E187" s="179">
        <v>1</v>
      </c>
      <c r="F187" s="179"/>
      <c r="G187" s="179"/>
      <c r="H187" s="179"/>
      <c r="I187" s="179"/>
      <c r="J187" s="179"/>
    </row>
    <row r="188" spans="1:10" ht="45" x14ac:dyDescent="0.25">
      <c r="A188" s="179">
        <v>182</v>
      </c>
      <c r="B188" s="180" t="s">
        <v>772</v>
      </c>
      <c r="C188" s="179" t="s">
        <v>613</v>
      </c>
      <c r="D188" s="179" t="s">
        <v>606</v>
      </c>
      <c r="E188" s="179">
        <v>1</v>
      </c>
      <c r="F188" s="179"/>
      <c r="G188" s="179"/>
      <c r="H188" s="179"/>
      <c r="I188" s="179"/>
      <c r="J188" s="179"/>
    </row>
    <row r="189" spans="1:10" ht="45" x14ac:dyDescent="0.25">
      <c r="A189" s="179">
        <v>183</v>
      </c>
      <c r="B189" s="180" t="s">
        <v>773</v>
      </c>
      <c r="C189" s="179" t="s">
        <v>648</v>
      </c>
      <c r="D189" s="179" t="s">
        <v>606</v>
      </c>
      <c r="E189" s="179">
        <v>5</v>
      </c>
      <c r="F189" s="179"/>
      <c r="G189" s="179"/>
      <c r="H189" s="179"/>
      <c r="I189" s="179"/>
      <c r="J189" s="179"/>
    </row>
    <row r="190" spans="1:10" ht="60" x14ac:dyDescent="0.25">
      <c r="A190" s="179">
        <v>184</v>
      </c>
      <c r="B190" s="180" t="s">
        <v>774</v>
      </c>
      <c r="C190" s="179" t="s">
        <v>648</v>
      </c>
      <c r="D190" s="179" t="s">
        <v>606</v>
      </c>
      <c r="E190" s="179">
        <v>1</v>
      </c>
      <c r="F190" s="179"/>
      <c r="G190" s="179"/>
      <c r="H190" s="179"/>
      <c r="I190" s="179"/>
      <c r="J190" s="179"/>
    </row>
    <row r="191" spans="1:10" ht="30" x14ac:dyDescent="0.25">
      <c r="A191" s="179">
        <v>185</v>
      </c>
      <c r="B191" s="180" t="s">
        <v>775</v>
      </c>
      <c r="C191" s="179" t="s">
        <v>648</v>
      </c>
      <c r="D191" s="179" t="s">
        <v>606</v>
      </c>
      <c r="E191" s="179">
        <v>3</v>
      </c>
      <c r="F191" s="179"/>
      <c r="G191" s="179"/>
      <c r="H191" s="179"/>
      <c r="I191" s="179"/>
      <c r="J191" s="179"/>
    </row>
    <row r="192" spans="1:10" ht="30" x14ac:dyDescent="0.25">
      <c r="A192" s="179">
        <v>186</v>
      </c>
      <c r="B192" s="180" t="s">
        <v>776</v>
      </c>
      <c r="C192" s="179" t="s">
        <v>648</v>
      </c>
      <c r="D192" s="179" t="s">
        <v>606</v>
      </c>
      <c r="E192" s="179">
        <v>5</v>
      </c>
      <c r="F192" s="179"/>
      <c r="G192" s="179"/>
      <c r="H192" s="179"/>
      <c r="I192" s="179"/>
      <c r="J192" s="179"/>
    </row>
    <row r="193" spans="1:10" ht="30" x14ac:dyDescent="0.25">
      <c r="A193" s="179">
        <v>187</v>
      </c>
      <c r="B193" s="180" t="s">
        <v>777</v>
      </c>
      <c r="C193" s="179" t="s">
        <v>613</v>
      </c>
      <c r="D193" s="179" t="s">
        <v>606</v>
      </c>
      <c r="E193" s="179">
        <v>2</v>
      </c>
      <c r="F193" s="179"/>
      <c r="G193" s="179"/>
      <c r="H193" s="179"/>
      <c r="I193" s="179"/>
      <c r="J193" s="179"/>
    </row>
    <row r="194" spans="1:10" ht="30" x14ac:dyDescent="0.25">
      <c r="A194" s="179">
        <v>188</v>
      </c>
      <c r="B194" s="180" t="s">
        <v>778</v>
      </c>
      <c r="C194" s="179" t="s">
        <v>613</v>
      </c>
      <c r="D194" s="179" t="s">
        <v>606</v>
      </c>
      <c r="E194" s="179">
        <v>5</v>
      </c>
      <c r="F194" s="179"/>
      <c r="G194" s="179"/>
      <c r="H194" s="179"/>
      <c r="I194" s="179"/>
      <c r="J194" s="179"/>
    </row>
    <row r="195" spans="1:10" ht="45" x14ac:dyDescent="0.25">
      <c r="A195" s="179">
        <v>189</v>
      </c>
      <c r="B195" s="180" t="s">
        <v>779</v>
      </c>
      <c r="C195" s="179" t="s">
        <v>613</v>
      </c>
      <c r="D195" s="179" t="s">
        <v>606</v>
      </c>
      <c r="E195" s="179">
        <v>5</v>
      </c>
      <c r="F195" s="179"/>
      <c r="G195" s="179"/>
      <c r="H195" s="179"/>
      <c r="I195" s="179"/>
      <c r="J195" s="179"/>
    </row>
    <row r="196" spans="1:10" ht="30" x14ac:dyDescent="0.25">
      <c r="A196" s="179">
        <v>190</v>
      </c>
      <c r="B196" s="180" t="s">
        <v>780</v>
      </c>
      <c r="C196" s="179" t="s">
        <v>613</v>
      </c>
      <c r="D196" s="179" t="s">
        <v>606</v>
      </c>
      <c r="E196" s="179">
        <v>1</v>
      </c>
      <c r="F196" s="179"/>
      <c r="G196" s="179"/>
      <c r="H196" s="179"/>
      <c r="I196" s="179"/>
      <c r="J196" s="179"/>
    </row>
    <row r="197" spans="1:10" ht="60" x14ac:dyDescent="0.25">
      <c r="A197" s="179">
        <v>191</v>
      </c>
      <c r="B197" s="180" t="s">
        <v>781</v>
      </c>
      <c r="C197" s="179" t="s">
        <v>629</v>
      </c>
      <c r="D197" s="179" t="s">
        <v>450</v>
      </c>
      <c r="E197" s="179">
        <v>106</v>
      </c>
      <c r="F197" s="179"/>
      <c r="G197" s="179"/>
      <c r="H197" s="179"/>
      <c r="I197" s="179"/>
      <c r="J197" s="179"/>
    </row>
    <row r="198" spans="1:10" ht="60" x14ac:dyDescent="0.25">
      <c r="A198" s="179">
        <v>192</v>
      </c>
      <c r="B198" s="180" t="s">
        <v>782</v>
      </c>
      <c r="C198" s="179" t="s">
        <v>629</v>
      </c>
      <c r="D198" s="179" t="s">
        <v>450</v>
      </c>
      <c r="E198" s="179">
        <v>15</v>
      </c>
      <c r="F198" s="179"/>
      <c r="G198" s="179"/>
      <c r="H198" s="179"/>
      <c r="I198" s="179"/>
      <c r="J198" s="179"/>
    </row>
    <row r="199" spans="1:10" ht="60" x14ac:dyDescent="0.25">
      <c r="A199" s="179">
        <v>193</v>
      </c>
      <c r="B199" s="180" t="s">
        <v>783</v>
      </c>
      <c r="C199" s="179" t="s">
        <v>629</v>
      </c>
      <c r="D199" s="179" t="s">
        <v>450</v>
      </c>
      <c r="E199" s="179">
        <v>1</v>
      </c>
      <c r="F199" s="179"/>
      <c r="G199" s="179"/>
      <c r="H199" s="179"/>
      <c r="I199" s="179"/>
      <c r="J199" s="179"/>
    </row>
    <row r="200" spans="1:10" ht="30" x14ac:dyDescent="0.25">
      <c r="A200" s="179">
        <v>194</v>
      </c>
      <c r="B200" s="180" t="s">
        <v>784</v>
      </c>
      <c r="C200" s="179" t="s">
        <v>605</v>
      </c>
      <c r="D200" s="179" t="s">
        <v>558</v>
      </c>
      <c r="E200" s="179">
        <v>10</v>
      </c>
      <c r="F200" s="179"/>
      <c r="G200" s="179"/>
      <c r="H200" s="179"/>
      <c r="I200" s="179"/>
      <c r="J200" s="179"/>
    </row>
    <row r="201" spans="1:10" ht="60" x14ac:dyDescent="0.25">
      <c r="A201" s="179">
        <v>195</v>
      </c>
      <c r="B201" s="180" t="s">
        <v>785</v>
      </c>
      <c r="C201" s="179" t="s">
        <v>648</v>
      </c>
      <c r="D201" s="179" t="s">
        <v>558</v>
      </c>
      <c r="E201" s="179">
        <v>150</v>
      </c>
      <c r="F201" s="179"/>
      <c r="G201" s="179"/>
      <c r="H201" s="179"/>
      <c r="I201" s="179"/>
      <c r="J201" s="179"/>
    </row>
    <row r="202" spans="1:10" ht="60" x14ac:dyDescent="0.25">
      <c r="A202" s="179">
        <v>196</v>
      </c>
      <c r="B202" s="180" t="s">
        <v>786</v>
      </c>
      <c r="C202" s="179" t="s">
        <v>648</v>
      </c>
      <c r="D202" s="179" t="s">
        <v>558</v>
      </c>
      <c r="E202" s="179">
        <v>50</v>
      </c>
      <c r="F202" s="179"/>
      <c r="G202" s="179"/>
      <c r="H202" s="179"/>
      <c r="I202" s="179"/>
      <c r="J202" s="179"/>
    </row>
    <row r="203" spans="1:10" ht="30" x14ac:dyDescent="0.25">
      <c r="A203" s="179">
        <v>197</v>
      </c>
      <c r="B203" s="180" t="s">
        <v>787</v>
      </c>
      <c r="C203" s="179" t="s">
        <v>613</v>
      </c>
      <c r="D203" s="179" t="s">
        <v>606</v>
      </c>
      <c r="E203" s="179">
        <v>1</v>
      </c>
      <c r="F203" s="179"/>
      <c r="G203" s="179"/>
      <c r="H203" s="179"/>
      <c r="I203" s="179"/>
      <c r="J203" s="179"/>
    </row>
    <row r="204" spans="1:10" ht="60" x14ac:dyDescent="0.25">
      <c r="A204" s="179">
        <v>198</v>
      </c>
      <c r="B204" s="180" t="s">
        <v>788</v>
      </c>
      <c r="C204" s="179" t="s">
        <v>613</v>
      </c>
      <c r="D204" s="179" t="s">
        <v>606</v>
      </c>
      <c r="E204" s="179">
        <v>1</v>
      </c>
      <c r="F204" s="179"/>
      <c r="G204" s="179"/>
      <c r="H204" s="179"/>
      <c r="I204" s="179"/>
      <c r="J204" s="179"/>
    </row>
    <row r="205" spans="1:10" ht="45" x14ac:dyDescent="0.25">
      <c r="A205" s="179">
        <v>199</v>
      </c>
      <c r="B205" s="180" t="s">
        <v>472</v>
      </c>
      <c r="C205" s="179"/>
      <c r="D205" s="179" t="s">
        <v>456</v>
      </c>
      <c r="E205" s="179">
        <v>1</v>
      </c>
      <c r="F205" s="179"/>
      <c r="G205" s="179"/>
      <c r="H205" s="179"/>
      <c r="I205" s="179"/>
      <c r="J205" s="181"/>
    </row>
    <row r="206" spans="1:10" ht="30" x14ac:dyDescent="0.25">
      <c r="A206" s="179">
        <v>200</v>
      </c>
      <c r="B206" s="180" t="s">
        <v>789</v>
      </c>
      <c r="C206" s="179" t="s">
        <v>605</v>
      </c>
      <c r="D206" s="179" t="s">
        <v>558</v>
      </c>
      <c r="E206" s="179">
        <v>5</v>
      </c>
      <c r="F206" s="179"/>
      <c r="G206" s="179"/>
      <c r="H206" s="179"/>
      <c r="I206" s="179"/>
      <c r="J206" s="179"/>
    </row>
    <row r="207" spans="1:10" ht="30" x14ac:dyDescent="0.25">
      <c r="A207" s="179">
        <v>201</v>
      </c>
      <c r="B207" s="180" t="s">
        <v>790</v>
      </c>
      <c r="C207" s="179" t="s">
        <v>605</v>
      </c>
      <c r="D207" s="179" t="s">
        <v>558</v>
      </c>
      <c r="E207" s="179">
        <v>5</v>
      </c>
      <c r="F207" s="179"/>
      <c r="G207" s="179"/>
      <c r="H207" s="179"/>
      <c r="I207" s="179"/>
      <c r="J207" s="179"/>
    </row>
    <row r="208" spans="1:10" ht="30" x14ac:dyDescent="0.25">
      <c r="A208" s="179">
        <v>202</v>
      </c>
      <c r="B208" s="180" t="s">
        <v>791</v>
      </c>
      <c r="C208" s="179" t="s">
        <v>605</v>
      </c>
      <c r="D208" s="179" t="s">
        <v>558</v>
      </c>
      <c r="E208" s="179">
        <v>5</v>
      </c>
      <c r="F208" s="179"/>
      <c r="G208" s="179"/>
      <c r="H208" s="179"/>
      <c r="I208" s="179"/>
      <c r="J208" s="179"/>
    </row>
    <row r="209" spans="1:10" ht="30" x14ac:dyDescent="0.25">
      <c r="A209" s="179">
        <v>203</v>
      </c>
      <c r="B209" s="180" t="s">
        <v>792</v>
      </c>
      <c r="C209" s="179" t="s">
        <v>605</v>
      </c>
      <c r="D209" s="179" t="s">
        <v>558</v>
      </c>
      <c r="E209" s="179">
        <v>5</v>
      </c>
      <c r="F209" s="179"/>
      <c r="G209" s="179"/>
      <c r="H209" s="179"/>
      <c r="I209" s="179"/>
      <c r="J209" s="179"/>
    </row>
    <row r="210" spans="1:10" ht="30" x14ac:dyDescent="0.25">
      <c r="A210" s="179">
        <v>204</v>
      </c>
      <c r="B210" s="180" t="s">
        <v>793</v>
      </c>
      <c r="C210" s="179" t="s">
        <v>605</v>
      </c>
      <c r="D210" s="179" t="s">
        <v>450</v>
      </c>
      <c r="E210" s="179">
        <v>5</v>
      </c>
      <c r="F210" s="179"/>
      <c r="G210" s="179"/>
      <c r="H210" s="179"/>
      <c r="I210" s="179"/>
      <c r="J210" s="179"/>
    </row>
    <row r="211" spans="1:10" ht="30" x14ac:dyDescent="0.25">
      <c r="A211" s="179">
        <v>205</v>
      </c>
      <c r="B211" s="180" t="s">
        <v>794</v>
      </c>
      <c r="C211" s="179" t="s">
        <v>605</v>
      </c>
      <c r="D211" s="179" t="s">
        <v>558</v>
      </c>
      <c r="E211" s="179">
        <v>5</v>
      </c>
      <c r="F211" s="179"/>
      <c r="G211" s="179"/>
      <c r="H211" s="179"/>
      <c r="I211" s="179"/>
      <c r="J211" s="179"/>
    </row>
    <row r="212" spans="1:10" ht="30" x14ac:dyDescent="0.25">
      <c r="A212" s="179">
        <v>206</v>
      </c>
      <c r="B212" s="180" t="s">
        <v>795</v>
      </c>
      <c r="C212" s="179" t="s">
        <v>605</v>
      </c>
      <c r="D212" s="179" t="s">
        <v>558</v>
      </c>
      <c r="E212" s="179">
        <v>5</v>
      </c>
      <c r="F212" s="179"/>
      <c r="G212" s="179"/>
      <c r="H212" s="179"/>
      <c r="I212" s="179"/>
      <c r="J212" s="179"/>
    </row>
    <row r="213" spans="1:10" ht="30" x14ac:dyDescent="0.25">
      <c r="A213" s="179">
        <v>207</v>
      </c>
      <c r="B213" s="180" t="s">
        <v>796</v>
      </c>
      <c r="C213" s="179" t="s">
        <v>613</v>
      </c>
      <c r="D213" s="179" t="s">
        <v>606</v>
      </c>
      <c r="E213" s="179">
        <v>1</v>
      </c>
      <c r="F213" s="179"/>
      <c r="G213" s="179"/>
      <c r="H213" s="179"/>
      <c r="I213" s="179"/>
      <c r="J213" s="179"/>
    </row>
    <row r="214" spans="1:10" ht="30" x14ac:dyDescent="0.25">
      <c r="A214" s="179">
        <v>208</v>
      </c>
      <c r="B214" s="180" t="s">
        <v>797</v>
      </c>
      <c r="C214" s="179" t="s">
        <v>613</v>
      </c>
      <c r="D214" s="179" t="s">
        <v>606</v>
      </c>
      <c r="E214" s="179">
        <v>5</v>
      </c>
      <c r="F214" s="179"/>
      <c r="G214" s="179"/>
      <c r="H214" s="179"/>
      <c r="I214" s="179"/>
      <c r="J214" s="179"/>
    </row>
    <row r="215" spans="1:10" ht="30" x14ac:dyDescent="0.25">
      <c r="A215" s="179">
        <v>209</v>
      </c>
      <c r="B215" s="180" t="s">
        <v>798</v>
      </c>
      <c r="C215" s="179" t="s">
        <v>613</v>
      </c>
      <c r="D215" s="179" t="s">
        <v>606</v>
      </c>
      <c r="E215" s="179">
        <v>5</v>
      </c>
      <c r="F215" s="179"/>
      <c r="G215" s="179"/>
      <c r="H215" s="179"/>
      <c r="I215" s="179"/>
      <c r="J215" s="179"/>
    </row>
    <row r="216" spans="1:10" ht="30" x14ac:dyDescent="0.25">
      <c r="A216" s="179">
        <v>210</v>
      </c>
      <c r="B216" s="180" t="s">
        <v>799</v>
      </c>
      <c r="C216" s="179" t="s">
        <v>613</v>
      </c>
      <c r="D216" s="179" t="s">
        <v>606</v>
      </c>
      <c r="E216" s="179">
        <v>5</v>
      </c>
      <c r="F216" s="179"/>
      <c r="G216" s="179"/>
      <c r="H216" s="179"/>
      <c r="I216" s="179"/>
      <c r="J216" s="179"/>
    </row>
    <row r="217" spans="1:10" ht="30" x14ac:dyDescent="0.25">
      <c r="A217" s="179">
        <v>211</v>
      </c>
      <c r="B217" s="180" t="s">
        <v>800</v>
      </c>
      <c r="C217" s="179" t="s">
        <v>613</v>
      </c>
      <c r="D217" s="179" t="s">
        <v>606</v>
      </c>
      <c r="E217" s="179">
        <v>5</v>
      </c>
      <c r="F217" s="179"/>
      <c r="G217" s="179"/>
      <c r="H217" s="179"/>
      <c r="I217" s="179"/>
      <c r="J217" s="179"/>
    </row>
    <row r="218" spans="1:10" ht="30" x14ac:dyDescent="0.25">
      <c r="A218" s="179">
        <v>212</v>
      </c>
      <c r="B218" s="180" t="s">
        <v>473</v>
      </c>
      <c r="C218" s="179"/>
      <c r="D218" s="179" t="s">
        <v>606</v>
      </c>
      <c r="E218" s="179">
        <v>2</v>
      </c>
      <c r="F218" s="179"/>
      <c r="G218" s="179"/>
      <c r="H218" s="179"/>
      <c r="I218" s="179"/>
      <c r="J218" s="181"/>
    </row>
    <row r="219" spans="1:10" ht="30" x14ac:dyDescent="0.25">
      <c r="A219" s="179">
        <v>213</v>
      </c>
      <c r="B219" s="180" t="s">
        <v>801</v>
      </c>
      <c r="C219" s="179"/>
      <c r="D219" s="179" t="s">
        <v>606</v>
      </c>
      <c r="E219" s="179">
        <v>1</v>
      </c>
      <c r="F219" s="179"/>
      <c r="G219" s="179"/>
      <c r="H219" s="179"/>
      <c r="I219" s="179"/>
      <c r="J219" s="181"/>
    </row>
    <row r="220" spans="1:10" ht="30" x14ac:dyDescent="0.25">
      <c r="A220" s="179">
        <v>214</v>
      </c>
      <c r="B220" s="180" t="s">
        <v>802</v>
      </c>
      <c r="C220" s="179"/>
      <c r="D220" s="179" t="s">
        <v>606</v>
      </c>
      <c r="E220" s="179">
        <v>1</v>
      </c>
      <c r="F220" s="179"/>
      <c r="G220" s="179"/>
      <c r="H220" s="179"/>
      <c r="I220" s="179"/>
      <c r="J220" s="181"/>
    </row>
    <row r="221" spans="1:10" ht="30" x14ac:dyDescent="0.25">
      <c r="A221" s="179">
        <v>215</v>
      </c>
      <c r="B221" s="180" t="s">
        <v>803</v>
      </c>
      <c r="C221" s="179"/>
      <c r="D221" s="179" t="s">
        <v>606</v>
      </c>
      <c r="E221" s="179">
        <v>1</v>
      </c>
      <c r="F221" s="179"/>
      <c r="G221" s="179"/>
      <c r="H221" s="179"/>
      <c r="I221" s="179"/>
      <c r="J221" s="181"/>
    </row>
    <row r="222" spans="1:10" x14ac:dyDescent="0.25">
      <c r="A222" s="179">
        <v>216</v>
      </c>
      <c r="B222" s="180" t="s">
        <v>474</v>
      </c>
      <c r="C222" s="179"/>
      <c r="D222" s="179" t="s">
        <v>606</v>
      </c>
      <c r="E222" s="179">
        <v>20</v>
      </c>
      <c r="F222" s="179"/>
      <c r="G222" s="179"/>
      <c r="H222" s="179"/>
      <c r="I222" s="179"/>
      <c r="J222" s="181"/>
    </row>
    <row r="223" spans="1:10" ht="60" x14ac:dyDescent="0.25">
      <c r="A223" s="179">
        <v>217</v>
      </c>
      <c r="B223" s="180" t="s">
        <v>804</v>
      </c>
      <c r="C223" s="179" t="s">
        <v>629</v>
      </c>
      <c r="D223" s="179" t="s">
        <v>507</v>
      </c>
      <c r="E223" s="179">
        <v>5</v>
      </c>
      <c r="F223" s="179"/>
      <c r="G223" s="179"/>
      <c r="H223" s="179"/>
      <c r="I223" s="179"/>
      <c r="J223" s="179"/>
    </row>
    <row r="224" spans="1:10" ht="30" x14ac:dyDescent="0.25">
      <c r="A224" s="179">
        <v>218</v>
      </c>
      <c r="B224" s="180" t="s">
        <v>805</v>
      </c>
      <c r="C224" s="179" t="s">
        <v>613</v>
      </c>
      <c r="D224" s="179" t="s">
        <v>606</v>
      </c>
      <c r="E224" s="179">
        <v>5</v>
      </c>
      <c r="F224" s="179"/>
      <c r="G224" s="179"/>
      <c r="H224" s="179"/>
      <c r="I224" s="179"/>
      <c r="J224" s="179"/>
    </row>
    <row r="225" spans="1:10" ht="30" x14ac:dyDescent="0.25">
      <c r="A225" s="179">
        <v>219</v>
      </c>
      <c r="B225" s="180" t="s">
        <v>806</v>
      </c>
      <c r="C225" s="179" t="s">
        <v>605</v>
      </c>
      <c r="D225" s="179" t="s">
        <v>450</v>
      </c>
      <c r="E225" s="179">
        <v>10</v>
      </c>
      <c r="F225" s="179"/>
      <c r="G225" s="179"/>
      <c r="H225" s="179"/>
      <c r="I225" s="179"/>
      <c r="J225" s="179"/>
    </row>
    <row r="226" spans="1:10" ht="30" x14ac:dyDescent="0.25">
      <c r="A226" s="179">
        <v>220</v>
      </c>
      <c r="B226" s="180" t="s">
        <v>807</v>
      </c>
      <c r="C226" s="179" t="s">
        <v>605</v>
      </c>
      <c r="D226" s="179" t="s">
        <v>507</v>
      </c>
      <c r="E226" s="179">
        <v>1</v>
      </c>
      <c r="F226" s="179"/>
      <c r="G226" s="179"/>
      <c r="H226" s="179"/>
      <c r="I226" s="179"/>
      <c r="J226" s="179"/>
    </row>
    <row r="227" spans="1:10" ht="30" x14ac:dyDescent="0.25">
      <c r="A227" s="179">
        <v>221</v>
      </c>
      <c r="B227" s="180" t="s">
        <v>808</v>
      </c>
      <c r="C227" s="179" t="s">
        <v>605</v>
      </c>
      <c r="D227" s="179" t="s">
        <v>507</v>
      </c>
      <c r="E227" s="179">
        <v>1</v>
      </c>
      <c r="F227" s="179"/>
      <c r="G227" s="179"/>
      <c r="H227" s="179"/>
      <c r="I227" s="179"/>
      <c r="J227" s="179"/>
    </row>
    <row r="228" spans="1:10" ht="30" x14ac:dyDescent="0.25">
      <c r="A228" s="179">
        <v>222</v>
      </c>
      <c r="B228" s="180" t="s">
        <v>809</v>
      </c>
      <c r="C228" s="179" t="s">
        <v>605</v>
      </c>
      <c r="D228" s="179" t="s">
        <v>450</v>
      </c>
      <c r="E228" s="179">
        <v>10</v>
      </c>
      <c r="F228" s="179"/>
      <c r="G228" s="179"/>
      <c r="H228" s="179"/>
      <c r="I228" s="179"/>
      <c r="J228" s="179"/>
    </row>
    <row r="229" spans="1:10" ht="30" x14ac:dyDescent="0.25">
      <c r="A229" s="179">
        <v>223</v>
      </c>
      <c r="B229" s="180" t="s">
        <v>810</v>
      </c>
      <c r="C229" s="179"/>
      <c r="D229" s="179" t="s">
        <v>475</v>
      </c>
      <c r="E229" s="179">
        <v>1</v>
      </c>
      <c r="F229" s="179"/>
      <c r="G229" s="179"/>
      <c r="H229" s="179"/>
      <c r="I229" s="179"/>
      <c r="J229" s="181"/>
    </row>
    <row r="230" spans="1:10" ht="30" x14ac:dyDescent="0.25">
      <c r="A230" s="179">
        <v>224</v>
      </c>
      <c r="B230" s="180" t="s">
        <v>811</v>
      </c>
      <c r="C230" s="179"/>
      <c r="D230" s="179" t="s">
        <v>475</v>
      </c>
      <c r="E230" s="179">
        <v>1</v>
      </c>
      <c r="F230" s="179"/>
      <c r="G230" s="179"/>
      <c r="H230" s="179"/>
      <c r="I230" s="179"/>
      <c r="J230" s="181"/>
    </row>
    <row r="231" spans="1:10" ht="30" x14ac:dyDescent="0.25">
      <c r="A231" s="179">
        <v>225</v>
      </c>
      <c r="B231" s="180" t="s">
        <v>812</v>
      </c>
      <c r="C231" s="179"/>
      <c r="D231" s="179" t="s">
        <v>475</v>
      </c>
      <c r="E231" s="179">
        <v>1</v>
      </c>
      <c r="F231" s="179"/>
      <c r="G231" s="179"/>
      <c r="H231" s="179"/>
      <c r="I231" s="179"/>
      <c r="J231" s="181"/>
    </row>
    <row r="232" spans="1:10" ht="30" x14ac:dyDescent="0.25">
      <c r="A232" s="179">
        <v>226</v>
      </c>
      <c r="B232" s="180" t="s">
        <v>813</v>
      </c>
      <c r="C232" s="179" t="s">
        <v>605</v>
      </c>
      <c r="D232" s="179" t="s">
        <v>450</v>
      </c>
      <c r="E232" s="179">
        <v>10</v>
      </c>
      <c r="F232" s="179"/>
      <c r="G232" s="179"/>
      <c r="H232" s="179"/>
      <c r="I232" s="179"/>
      <c r="J232" s="179"/>
    </row>
    <row r="233" spans="1:10" ht="30" x14ac:dyDescent="0.25">
      <c r="A233" s="179">
        <v>227</v>
      </c>
      <c r="B233" s="180" t="s">
        <v>814</v>
      </c>
      <c r="C233" s="179" t="s">
        <v>605</v>
      </c>
      <c r="D233" s="179" t="s">
        <v>450</v>
      </c>
      <c r="E233" s="179">
        <v>10</v>
      </c>
      <c r="F233" s="179"/>
      <c r="G233" s="179"/>
      <c r="H233" s="179"/>
      <c r="I233" s="179"/>
      <c r="J233" s="179"/>
    </row>
    <row r="234" spans="1:10" ht="30" x14ac:dyDescent="0.25">
      <c r="A234" s="179">
        <v>228</v>
      </c>
      <c r="B234" s="180" t="s">
        <v>815</v>
      </c>
      <c r="C234" s="179"/>
      <c r="D234" s="179" t="s">
        <v>475</v>
      </c>
      <c r="E234" s="179">
        <v>1</v>
      </c>
      <c r="F234" s="179"/>
      <c r="G234" s="179"/>
      <c r="H234" s="179"/>
      <c r="I234" s="179"/>
      <c r="J234" s="181"/>
    </row>
    <row r="235" spans="1:10" ht="30" x14ac:dyDescent="0.25">
      <c r="A235" s="179">
        <v>229</v>
      </c>
      <c r="B235" s="180" t="s">
        <v>816</v>
      </c>
      <c r="C235" s="179" t="s">
        <v>605</v>
      </c>
      <c r="D235" s="179" t="s">
        <v>450</v>
      </c>
      <c r="E235" s="179">
        <v>10</v>
      </c>
      <c r="F235" s="179"/>
      <c r="G235" s="179"/>
      <c r="H235" s="179"/>
      <c r="I235" s="179"/>
      <c r="J235" s="179"/>
    </row>
    <row r="236" spans="1:10" ht="30" x14ac:dyDescent="0.25">
      <c r="A236" s="179">
        <v>230</v>
      </c>
      <c r="B236" s="180" t="s">
        <v>817</v>
      </c>
      <c r="C236" s="179" t="s">
        <v>605</v>
      </c>
      <c r="D236" s="179" t="s">
        <v>450</v>
      </c>
      <c r="E236" s="179">
        <v>10</v>
      </c>
      <c r="F236" s="179"/>
      <c r="G236" s="179"/>
      <c r="H236" s="179"/>
      <c r="I236" s="179"/>
      <c r="J236" s="179"/>
    </row>
    <row r="237" spans="1:10" ht="30" x14ac:dyDescent="0.25">
      <c r="A237" s="179">
        <v>231</v>
      </c>
      <c r="B237" s="180" t="s">
        <v>818</v>
      </c>
      <c r="C237" s="179" t="s">
        <v>605</v>
      </c>
      <c r="D237" s="179" t="s">
        <v>450</v>
      </c>
      <c r="E237" s="179">
        <v>10</v>
      </c>
      <c r="F237" s="179"/>
      <c r="G237" s="179"/>
      <c r="H237" s="179"/>
      <c r="I237" s="179"/>
      <c r="J237" s="179"/>
    </row>
    <row r="238" spans="1:10" ht="60" x14ac:dyDescent="0.25">
      <c r="A238" s="179">
        <v>232</v>
      </c>
      <c r="B238" s="180" t="s">
        <v>819</v>
      </c>
      <c r="C238" s="179" t="s">
        <v>629</v>
      </c>
      <c r="D238" s="179" t="s">
        <v>507</v>
      </c>
      <c r="E238" s="179">
        <v>10</v>
      </c>
      <c r="F238" s="179"/>
      <c r="G238" s="179"/>
      <c r="H238" s="179"/>
      <c r="I238" s="179"/>
      <c r="J238" s="179"/>
    </row>
    <row r="239" spans="1:10" ht="60" x14ac:dyDescent="0.25">
      <c r="A239" s="179">
        <v>233</v>
      </c>
      <c r="B239" s="180" t="s">
        <v>820</v>
      </c>
      <c r="C239" s="179" t="s">
        <v>629</v>
      </c>
      <c r="D239" s="179" t="s">
        <v>507</v>
      </c>
      <c r="E239" s="179">
        <v>65</v>
      </c>
      <c r="F239" s="179"/>
      <c r="G239" s="179"/>
      <c r="H239" s="179"/>
      <c r="I239" s="179"/>
      <c r="J239" s="179"/>
    </row>
    <row r="240" spans="1:10" ht="60" x14ac:dyDescent="0.25">
      <c r="A240" s="179">
        <v>234</v>
      </c>
      <c r="B240" s="180" t="s">
        <v>821</v>
      </c>
      <c r="C240" s="179" t="s">
        <v>629</v>
      </c>
      <c r="D240" s="179" t="s">
        <v>507</v>
      </c>
      <c r="E240" s="179">
        <v>5</v>
      </c>
      <c r="F240" s="179"/>
      <c r="G240" s="179"/>
      <c r="H240" s="179"/>
      <c r="I240" s="179"/>
      <c r="J240" s="179"/>
    </row>
    <row r="241" spans="1:10" ht="60" x14ac:dyDescent="0.25">
      <c r="A241" s="179">
        <v>235</v>
      </c>
      <c r="B241" s="180" t="s">
        <v>822</v>
      </c>
      <c r="C241" s="179" t="s">
        <v>629</v>
      </c>
      <c r="D241" s="179" t="s">
        <v>507</v>
      </c>
      <c r="E241" s="179">
        <v>3</v>
      </c>
      <c r="F241" s="179"/>
      <c r="G241" s="179"/>
      <c r="H241" s="179"/>
      <c r="I241" s="179"/>
      <c r="J241" s="179"/>
    </row>
    <row r="242" spans="1:10" ht="45" x14ac:dyDescent="0.25">
      <c r="A242" s="179">
        <v>236</v>
      </c>
      <c r="B242" s="180" t="s">
        <v>823</v>
      </c>
      <c r="C242" s="179" t="s">
        <v>605</v>
      </c>
      <c r="D242" s="179" t="s">
        <v>507</v>
      </c>
      <c r="E242" s="179">
        <v>1</v>
      </c>
      <c r="F242" s="179"/>
      <c r="G242" s="179"/>
      <c r="H242" s="179"/>
      <c r="I242" s="179"/>
      <c r="J242" s="179"/>
    </row>
    <row r="243" spans="1:10" ht="45" x14ac:dyDescent="0.25">
      <c r="A243" s="179">
        <v>237</v>
      </c>
      <c r="B243" s="180" t="s">
        <v>824</v>
      </c>
      <c r="C243" s="179" t="s">
        <v>605</v>
      </c>
      <c r="D243" s="179" t="s">
        <v>507</v>
      </c>
      <c r="E243" s="179">
        <v>1</v>
      </c>
      <c r="F243" s="179"/>
      <c r="G243" s="179"/>
      <c r="H243" s="179"/>
      <c r="I243" s="179"/>
      <c r="J243" s="179"/>
    </row>
    <row r="244" spans="1:10" ht="60" x14ac:dyDescent="0.25">
      <c r="A244" s="179">
        <v>238</v>
      </c>
      <c r="B244" s="180" t="s">
        <v>825</v>
      </c>
      <c r="C244" s="179" t="s">
        <v>629</v>
      </c>
      <c r="D244" s="179" t="s">
        <v>606</v>
      </c>
      <c r="E244" s="179">
        <v>3</v>
      </c>
      <c r="F244" s="179"/>
      <c r="G244" s="179"/>
      <c r="H244" s="179"/>
      <c r="I244" s="179"/>
      <c r="J244" s="179"/>
    </row>
    <row r="245" spans="1:10" ht="45" x14ac:dyDescent="0.25">
      <c r="A245" s="179">
        <v>239</v>
      </c>
      <c r="B245" s="180" t="s">
        <v>826</v>
      </c>
      <c r="C245" s="179" t="s">
        <v>605</v>
      </c>
      <c r="D245" s="179" t="s">
        <v>606</v>
      </c>
      <c r="E245" s="179">
        <v>5</v>
      </c>
      <c r="F245" s="179"/>
      <c r="G245" s="179"/>
      <c r="H245" s="179"/>
      <c r="I245" s="179"/>
      <c r="J245" s="179"/>
    </row>
    <row r="246" spans="1:10" ht="60" x14ac:dyDescent="0.25">
      <c r="A246" s="179">
        <v>240</v>
      </c>
      <c r="B246" s="180" t="s">
        <v>827</v>
      </c>
      <c r="C246" s="179" t="s">
        <v>629</v>
      </c>
      <c r="D246" s="179" t="s">
        <v>507</v>
      </c>
      <c r="E246" s="179">
        <v>3</v>
      </c>
      <c r="F246" s="179"/>
      <c r="G246" s="179"/>
      <c r="H246" s="179"/>
      <c r="I246" s="179"/>
      <c r="J246" s="179"/>
    </row>
    <row r="247" spans="1:10" ht="30" x14ac:dyDescent="0.25">
      <c r="A247" s="179">
        <v>241</v>
      </c>
      <c r="B247" s="180" t="s">
        <v>828</v>
      </c>
      <c r="C247" s="179" t="s">
        <v>605</v>
      </c>
      <c r="D247" s="179" t="s">
        <v>507</v>
      </c>
      <c r="E247" s="179">
        <v>5</v>
      </c>
      <c r="F247" s="179"/>
      <c r="G247" s="179"/>
      <c r="H247" s="179"/>
      <c r="I247" s="179"/>
      <c r="J247" s="179"/>
    </row>
    <row r="248" spans="1:10" ht="45" x14ac:dyDescent="0.25">
      <c r="A248" s="179">
        <v>242</v>
      </c>
      <c r="B248" s="180" t="s">
        <v>829</v>
      </c>
      <c r="C248" s="179" t="s">
        <v>605</v>
      </c>
      <c r="D248" s="179" t="s">
        <v>507</v>
      </c>
      <c r="E248" s="179">
        <v>5</v>
      </c>
      <c r="F248" s="179"/>
      <c r="G248" s="179"/>
      <c r="H248" s="179"/>
      <c r="I248" s="179"/>
      <c r="J248" s="179"/>
    </row>
    <row r="249" spans="1:10" ht="60" x14ac:dyDescent="0.25">
      <c r="A249" s="179">
        <v>243</v>
      </c>
      <c r="B249" s="180" t="s">
        <v>830</v>
      </c>
      <c r="C249" s="179" t="s">
        <v>605</v>
      </c>
      <c r="D249" s="179" t="s">
        <v>507</v>
      </c>
      <c r="E249" s="179">
        <v>10</v>
      </c>
      <c r="F249" s="179"/>
      <c r="G249" s="179"/>
      <c r="H249" s="179"/>
      <c r="I249" s="179"/>
      <c r="J249" s="179"/>
    </row>
    <row r="250" spans="1:10" ht="30" x14ac:dyDescent="0.25">
      <c r="A250" s="179">
        <v>244</v>
      </c>
      <c r="B250" s="180" t="s">
        <v>831</v>
      </c>
      <c r="C250" s="179" t="s">
        <v>605</v>
      </c>
      <c r="D250" s="179" t="s">
        <v>507</v>
      </c>
      <c r="E250" s="179">
        <v>2</v>
      </c>
      <c r="F250" s="179"/>
      <c r="G250" s="179"/>
      <c r="H250" s="179"/>
      <c r="I250" s="179"/>
      <c r="J250" s="179"/>
    </row>
    <row r="251" spans="1:10" ht="45" x14ac:dyDescent="0.25">
      <c r="A251" s="179">
        <v>245</v>
      </c>
      <c r="B251" s="180" t="s">
        <v>832</v>
      </c>
      <c r="C251" s="179" t="s">
        <v>605</v>
      </c>
      <c r="D251" s="179" t="s">
        <v>558</v>
      </c>
      <c r="E251" s="179">
        <v>5</v>
      </c>
      <c r="F251" s="179"/>
      <c r="G251" s="179"/>
      <c r="H251" s="179"/>
      <c r="I251" s="179"/>
      <c r="J251" s="179"/>
    </row>
    <row r="252" spans="1:10" ht="30" x14ac:dyDescent="0.25">
      <c r="A252" s="179">
        <v>246</v>
      </c>
      <c r="B252" s="180" t="s">
        <v>833</v>
      </c>
      <c r="C252" s="179" t="s">
        <v>608</v>
      </c>
      <c r="D252" s="179" t="s">
        <v>606</v>
      </c>
      <c r="E252" s="179">
        <v>1</v>
      </c>
      <c r="F252" s="179"/>
      <c r="G252" s="179"/>
      <c r="H252" s="179"/>
      <c r="I252" s="179"/>
      <c r="J252" s="179"/>
    </row>
    <row r="253" spans="1:10" x14ac:dyDescent="0.25">
      <c r="A253" s="179">
        <v>247</v>
      </c>
      <c r="B253" s="180" t="s">
        <v>834</v>
      </c>
      <c r="C253" s="179" t="s">
        <v>608</v>
      </c>
      <c r="D253" s="179" t="s">
        <v>606</v>
      </c>
      <c r="E253" s="179">
        <v>3</v>
      </c>
      <c r="F253" s="179"/>
      <c r="G253" s="179"/>
      <c r="H253" s="179"/>
      <c r="I253" s="179"/>
      <c r="J253" s="179"/>
    </row>
    <row r="254" spans="1:10" ht="30" x14ac:dyDescent="0.25">
      <c r="A254" s="179">
        <v>248</v>
      </c>
      <c r="B254" s="180" t="s">
        <v>835</v>
      </c>
      <c r="C254" s="179" t="s">
        <v>605</v>
      </c>
      <c r="D254" s="179" t="s">
        <v>606</v>
      </c>
      <c r="E254" s="179">
        <v>25</v>
      </c>
      <c r="F254" s="179"/>
      <c r="G254" s="179"/>
      <c r="H254" s="179"/>
      <c r="I254" s="179"/>
      <c r="J254" s="179"/>
    </row>
    <row r="255" spans="1:10" ht="30" x14ac:dyDescent="0.25">
      <c r="A255" s="179">
        <v>249</v>
      </c>
      <c r="B255" s="180" t="s">
        <v>836</v>
      </c>
      <c r="C255" s="179" t="s">
        <v>605</v>
      </c>
      <c r="D255" s="179" t="s">
        <v>606</v>
      </c>
      <c r="E255" s="179">
        <v>25</v>
      </c>
      <c r="F255" s="179"/>
      <c r="G255" s="179"/>
      <c r="H255" s="179"/>
      <c r="I255" s="179"/>
      <c r="J255" s="179"/>
    </row>
    <row r="256" spans="1:10" ht="30" x14ac:dyDescent="0.25">
      <c r="A256" s="179">
        <v>250</v>
      </c>
      <c r="B256" s="180" t="s">
        <v>837</v>
      </c>
      <c r="C256" s="179" t="s">
        <v>613</v>
      </c>
      <c r="D256" s="179" t="s">
        <v>606</v>
      </c>
      <c r="E256" s="179">
        <v>30</v>
      </c>
      <c r="F256" s="179"/>
      <c r="G256" s="179"/>
      <c r="H256" s="179"/>
      <c r="I256" s="179"/>
      <c r="J256" s="179"/>
    </row>
    <row r="257" spans="1:10" ht="45" x14ac:dyDescent="0.25">
      <c r="A257" s="179">
        <v>251</v>
      </c>
      <c r="B257" s="180" t="s">
        <v>838</v>
      </c>
      <c r="C257" s="179" t="s">
        <v>613</v>
      </c>
      <c r="D257" s="179" t="s">
        <v>606</v>
      </c>
      <c r="E257" s="179">
        <v>1</v>
      </c>
      <c r="F257" s="179"/>
      <c r="G257" s="179"/>
      <c r="H257" s="179"/>
      <c r="I257" s="179"/>
      <c r="J257" s="179"/>
    </row>
    <row r="258" spans="1:10" ht="60" x14ac:dyDescent="0.25">
      <c r="A258" s="179">
        <v>252</v>
      </c>
      <c r="B258" s="180" t="s">
        <v>839</v>
      </c>
      <c r="C258" s="179" t="s">
        <v>629</v>
      </c>
      <c r="D258" s="179" t="s">
        <v>450</v>
      </c>
      <c r="E258" s="179">
        <v>10</v>
      </c>
      <c r="F258" s="179"/>
      <c r="G258" s="179"/>
      <c r="H258" s="179"/>
      <c r="I258" s="179"/>
      <c r="J258" s="179"/>
    </row>
    <row r="259" spans="1:10" ht="60" x14ac:dyDescent="0.25">
      <c r="A259" s="179">
        <v>253</v>
      </c>
      <c r="B259" s="180" t="s">
        <v>840</v>
      </c>
      <c r="C259" s="179" t="s">
        <v>629</v>
      </c>
      <c r="D259" s="179" t="s">
        <v>450</v>
      </c>
      <c r="E259" s="185">
        <v>2583</v>
      </c>
      <c r="F259" s="179"/>
      <c r="G259" s="179"/>
      <c r="H259" s="179"/>
      <c r="I259" s="179"/>
      <c r="J259" s="179"/>
    </row>
    <row r="260" spans="1:10" ht="30" x14ac:dyDescent="0.25">
      <c r="A260" s="179">
        <v>254</v>
      </c>
      <c r="B260" s="180" t="s">
        <v>841</v>
      </c>
      <c r="C260" s="179" t="s">
        <v>605</v>
      </c>
      <c r="D260" s="179" t="s">
        <v>450</v>
      </c>
      <c r="E260" s="179">
        <v>5</v>
      </c>
      <c r="F260" s="179"/>
      <c r="G260" s="179"/>
      <c r="H260" s="179"/>
      <c r="I260" s="179"/>
      <c r="J260" s="179"/>
    </row>
    <row r="261" spans="1:10" ht="30" x14ac:dyDescent="0.25">
      <c r="A261" s="179">
        <v>255</v>
      </c>
      <c r="B261" s="180" t="s">
        <v>842</v>
      </c>
      <c r="C261" s="179" t="s">
        <v>605</v>
      </c>
      <c r="D261" s="179" t="s">
        <v>450</v>
      </c>
      <c r="E261" s="179">
        <v>10</v>
      </c>
      <c r="F261" s="179"/>
      <c r="G261" s="179"/>
      <c r="H261" s="179"/>
      <c r="I261" s="179"/>
      <c r="J261" s="179"/>
    </row>
    <row r="262" spans="1:10" ht="30" x14ac:dyDescent="0.25">
      <c r="A262" s="179">
        <v>256</v>
      </c>
      <c r="B262" s="180" t="s">
        <v>843</v>
      </c>
      <c r="C262" s="179" t="s">
        <v>613</v>
      </c>
      <c r="D262" s="179" t="s">
        <v>606</v>
      </c>
      <c r="E262" s="179">
        <v>1</v>
      </c>
      <c r="F262" s="179"/>
      <c r="G262" s="179"/>
      <c r="H262" s="179"/>
      <c r="I262" s="179"/>
      <c r="J262" s="179"/>
    </row>
    <row r="263" spans="1:10" ht="60" x14ac:dyDescent="0.25">
      <c r="A263" s="179">
        <v>257</v>
      </c>
      <c r="B263" s="180" t="s">
        <v>844</v>
      </c>
      <c r="C263" s="179" t="s">
        <v>700</v>
      </c>
      <c r="D263" s="179" t="s">
        <v>606</v>
      </c>
      <c r="E263" s="179">
        <v>3</v>
      </c>
      <c r="F263" s="179"/>
      <c r="G263" s="179"/>
      <c r="H263" s="179"/>
      <c r="I263" s="179"/>
      <c r="J263" s="179"/>
    </row>
    <row r="264" spans="1:10" ht="60" x14ac:dyDescent="0.25">
      <c r="A264" s="179">
        <v>258</v>
      </c>
      <c r="B264" s="180" t="s">
        <v>845</v>
      </c>
      <c r="C264" s="179" t="s">
        <v>700</v>
      </c>
      <c r="D264" s="179" t="s">
        <v>606</v>
      </c>
      <c r="E264" s="179">
        <v>3</v>
      </c>
      <c r="F264" s="179"/>
      <c r="G264" s="179"/>
      <c r="H264" s="179"/>
      <c r="I264" s="179"/>
      <c r="J264" s="179"/>
    </row>
    <row r="265" spans="1:10" ht="60" x14ac:dyDescent="0.25">
      <c r="A265" s="179">
        <v>259</v>
      </c>
      <c r="B265" s="180" t="s">
        <v>846</v>
      </c>
      <c r="C265" s="179" t="s">
        <v>700</v>
      </c>
      <c r="D265" s="179" t="s">
        <v>606</v>
      </c>
      <c r="E265" s="179">
        <v>3</v>
      </c>
      <c r="F265" s="179"/>
      <c r="G265" s="179"/>
      <c r="H265" s="179"/>
      <c r="I265" s="179"/>
      <c r="J265" s="179"/>
    </row>
    <row r="266" spans="1:10" ht="60" x14ac:dyDescent="0.25">
      <c r="A266" s="179">
        <v>260</v>
      </c>
      <c r="B266" s="180" t="s">
        <v>847</v>
      </c>
      <c r="C266" s="179" t="s">
        <v>700</v>
      </c>
      <c r="D266" s="179" t="s">
        <v>606</v>
      </c>
      <c r="E266" s="179">
        <v>3</v>
      </c>
      <c r="F266" s="179"/>
      <c r="G266" s="179"/>
      <c r="H266" s="179"/>
      <c r="I266" s="179"/>
      <c r="J266" s="179"/>
    </row>
    <row r="267" spans="1:10" ht="60" x14ac:dyDescent="0.25">
      <c r="A267" s="179">
        <v>261</v>
      </c>
      <c r="B267" s="180" t="s">
        <v>848</v>
      </c>
      <c r="C267" s="179" t="s">
        <v>629</v>
      </c>
      <c r="D267" s="179" t="s">
        <v>449</v>
      </c>
      <c r="E267" s="179">
        <v>1</v>
      </c>
      <c r="F267" s="179"/>
      <c r="G267" s="179"/>
      <c r="H267" s="179"/>
      <c r="I267" s="179"/>
      <c r="J267" s="179"/>
    </row>
    <row r="268" spans="1:10" ht="30" x14ac:dyDescent="0.25">
      <c r="A268" s="179">
        <v>262</v>
      </c>
      <c r="B268" s="180" t="s">
        <v>849</v>
      </c>
      <c r="C268" s="179" t="s">
        <v>648</v>
      </c>
      <c r="D268" s="179" t="s">
        <v>606</v>
      </c>
      <c r="E268" s="179">
        <v>1</v>
      </c>
      <c r="F268" s="179"/>
      <c r="G268" s="179"/>
      <c r="H268" s="179"/>
      <c r="I268" s="179"/>
      <c r="J268" s="179"/>
    </row>
    <row r="269" spans="1:10" ht="45" x14ac:dyDescent="0.25">
      <c r="A269" s="179">
        <v>263</v>
      </c>
      <c r="B269" s="180" t="s">
        <v>850</v>
      </c>
      <c r="C269" s="179" t="s">
        <v>648</v>
      </c>
      <c r="D269" s="179" t="s">
        <v>606</v>
      </c>
      <c r="E269" s="179">
        <v>1</v>
      </c>
      <c r="F269" s="179"/>
      <c r="G269" s="179"/>
      <c r="H269" s="179"/>
      <c r="I269" s="179"/>
      <c r="J269" s="179"/>
    </row>
    <row r="270" spans="1:10" ht="45" x14ac:dyDescent="0.25">
      <c r="A270" s="179">
        <v>264</v>
      </c>
      <c r="B270" s="180" t="s">
        <v>851</v>
      </c>
      <c r="C270" s="179" t="s">
        <v>648</v>
      </c>
      <c r="D270" s="179" t="s">
        <v>606</v>
      </c>
      <c r="E270" s="179">
        <v>1</v>
      </c>
      <c r="F270" s="179"/>
      <c r="G270" s="179"/>
      <c r="H270" s="179"/>
      <c r="I270" s="179"/>
      <c r="J270" s="179"/>
    </row>
    <row r="271" spans="1:10" ht="45" x14ac:dyDescent="0.25">
      <c r="A271" s="179">
        <v>265</v>
      </c>
      <c r="B271" s="180" t="s">
        <v>852</v>
      </c>
      <c r="C271" s="179" t="s">
        <v>648</v>
      </c>
      <c r="D271" s="179" t="s">
        <v>606</v>
      </c>
      <c r="E271" s="179">
        <v>1</v>
      </c>
      <c r="F271" s="179"/>
      <c r="G271" s="179"/>
      <c r="H271" s="179"/>
      <c r="I271" s="179"/>
      <c r="J271" s="179"/>
    </row>
    <row r="272" spans="1:10" ht="45" x14ac:dyDescent="0.25">
      <c r="A272" s="179">
        <v>266</v>
      </c>
      <c r="B272" s="180" t="s">
        <v>853</v>
      </c>
      <c r="C272" s="179" t="s">
        <v>648</v>
      </c>
      <c r="D272" s="179" t="s">
        <v>606</v>
      </c>
      <c r="E272" s="179">
        <v>1</v>
      </c>
      <c r="F272" s="179"/>
      <c r="G272" s="179"/>
      <c r="H272" s="179"/>
      <c r="I272" s="179"/>
      <c r="J272" s="179"/>
    </row>
    <row r="273" spans="1:10" ht="45" x14ac:dyDescent="0.25">
      <c r="A273" s="179">
        <v>267</v>
      </c>
      <c r="B273" s="180" t="s">
        <v>854</v>
      </c>
      <c r="C273" s="179" t="s">
        <v>648</v>
      </c>
      <c r="D273" s="179" t="s">
        <v>606</v>
      </c>
      <c r="E273" s="179">
        <v>1</v>
      </c>
      <c r="F273" s="179"/>
      <c r="G273" s="179"/>
      <c r="H273" s="179"/>
      <c r="I273" s="179"/>
      <c r="J273" s="179"/>
    </row>
    <row r="274" spans="1:10" ht="45" x14ac:dyDescent="0.25">
      <c r="A274" s="179">
        <v>268</v>
      </c>
      <c r="B274" s="180" t="s">
        <v>855</v>
      </c>
      <c r="C274" s="179" t="s">
        <v>648</v>
      </c>
      <c r="D274" s="179" t="s">
        <v>606</v>
      </c>
      <c r="E274" s="179">
        <v>1</v>
      </c>
      <c r="F274" s="179"/>
      <c r="G274" s="179"/>
      <c r="H274" s="179"/>
      <c r="I274" s="179"/>
      <c r="J274" s="179"/>
    </row>
    <row r="275" spans="1:10" ht="45" x14ac:dyDescent="0.25">
      <c r="A275" s="179">
        <v>269</v>
      </c>
      <c r="B275" s="180" t="s">
        <v>476</v>
      </c>
      <c r="C275" s="179"/>
      <c r="D275" s="179" t="s">
        <v>606</v>
      </c>
      <c r="E275" s="179">
        <v>5</v>
      </c>
      <c r="F275" s="179"/>
      <c r="G275" s="179"/>
      <c r="H275" s="179"/>
      <c r="I275" s="179"/>
      <c r="J275" s="181"/>
    </row>
    <row r="276" spans="1:10" ht="45" x14ac:dyDescent="0.25">
      <c r="A276" s="179">
        <v>270</v>
      </c>
      <c r="B276" s="180" t="s">
        <v>856</v>
      </c>
      <c r="C276" s="179" t="s">
        <v>648</v>
      </c>
      <c r="D276" s="179" t="s">
        <v>606</v>
      </c>
      <c r="E276" s="179">
        <v>1</v>
      </c>
      <c r="F276" s="179"/>
      <c r="G276" s="179"/>
      <c r="H276" s="179"/>
      <c r="I276" s="179"/>
      <c r="J276" s="179"/>
    </row>
    <row r="277" spans="1:10" ht="45" x14ac:dyDescent="0.25">
      <c r="A277" s="179">
        <v>271</v>
      </c>
      <c r="B277" s="180" t="s">
        <v>857</v>
      </c>
      <c r="C277" s="179" t="s">
        <v>648</v>
      </c>
      <c r="D277" s="179" t="s">
        <v>606</v>
      </c>
      <c r="E277" s="179">
        <v>1</v>
      </c>
      <c r="F277" s="179"/>
      <c r="G277" s="179"/>
      <c r="H277" s="179"/>
      <c r="I277" s="179"/>
      <c r="J277" s="179"/>
    </row>
    <row r="278" spans="1:10" ht="45" x14ac:dyDescent="0.25">
      <c r="A278" s="179">
        <v>272</v>
      </c>
      <c r="B278" s="180" t="s">
        <v>858</v>
      </c>
      <c r="C278" s="179" t="s">
        <v>648</v>
      </c>
      <c r="D278" s="179" t="s">
        <v>606</v>
      </c>
      <c r="E278" s="179">
        <v>1</v>
      </c>
      <c r="F278" s="179"/>
      <c r="G278" s="179"/>
      <c r="H278" s="179"/>
      <c r="I278" s="179"/>
      <c r="J278" s="179"/>
    </row>
    <row r="279" spans="1:10" ht="45" x14ac:dyDescent="0.25">
      <c r="A279" s="179">
        <v>273</v>
      </c>
      <c r="B279" s="180" t="s">
        <v>859</v>
      </c>
      <c r="C279" s="179" t="s">
        <v>648</v>
      </c>
      <c r="D279" s="179" t="s">
        <v>606</v>
      </c>
      <c r="E279" s="179">
        <v>3</v>
      </c>
      <c r="F279" s="179"/>
      <c r="G279" s="179"/>
      <c r="H279" s="179"/>
      <c r="I279" s="179"/>
      <c r="J279" s="179"/>
    </row>
    <row r="280" spans="1:10" ht="45" x14ac:dyDescent="0.25">
      <c r="A280" s="179">
        <v>274</v>
      </c>
      <c r="B280" s="180" t="s">
        <v>860</v>
      </c>
      <c r="C280" s="179" t="s">
        <v>648</v>
      </c>
      <c r="D280" s="179" t="s">
        <v>606</v>
      </c>
      <c r="E280" s="179">
        <v>1</v>
      </c>
      <c r="F280" s="179"/>
      <c r="G280" s="179"/>
      <c r="H280" s="179"/>
      <c r="I280" s="179"/>
      <c r="J280" s="179"/>
    </row>
    <row r="281" spans="1:10" ht="45" x14ac:dyDescent="0.25">
      <c r="A281" s="179">
        <v>275</v>
      </c>
      <c r="B281" s="180" t="s">
        <v>861</v>
      </c>
      <c r="C281" s="179" t="s">
        <v>648</v>
      </c>
      <c r="D281" s="179" t="s">
        <v>606</v>
      </c>
      <c r="E281" s="179">
        <v>1</v>
      </c>
      <c r="F281" s="179"/>
      <c r="G281" s="179"/>
      <c r="H281" s="179"/>
      <c r="I281" s="179"/>
      <c r="J281" s="179"/>
    </row>
    <row r="282" spans="1:10" ht="30" x14ac:dyDescent="0.25">
      <c r="A282" s="179">
        <v>276</v>
      </c>
      <c r="B282" s="180" t="s">
        <v>862</v>
      </c>
      <c r="C282" s="179" t="s">
        <v>648</v>
      </c>
      <c r="D282" s="179" t="s">
        <v>606</v>
      </c>
      <c r="E282" s="179">
        <v>3</v>
      </c>
      <c r="F282" s="179"/>
      <c r="G282" s="179"/>
      <c r="H282" s="179"/>
      <c r="I282" s="179"/>
      <c r="J282" s="179"/>
    </row>
    <row r="283" spans="1:10" ht="30" x14ac:dyDescent="0.25">
      <c r="A283" s="179">
        <v>277</v>
      </c>
      <c r="B283" s="180" t="s">
        <v>863</v>
      </c>
      <c r="C283" s="179" t="s">
        <v>610</v>
      </c>
      <c r="D283" s="179" t="s">
        <v>606</v>
      </c>
      <c r="E283" s="179">
        <v>25</v>
      </c>
      <c r="F283" s="179"/>
      <c r="G283" s="179"/>
      <c r="H283" s="179"/>
      <c r="I283" s="179"/>
      <c r="J283" s="179"/>
    </row>
    <row r="284" spans="1:10" ht="30" x14ac:dyDescent="0.25">
      <c r="A284" s="179">
        <v>278</v>
      </c>
      <c r="B284" s="180" t="s">
        <v>864</v>
      </c>
      <c r="C284" s="179" t="s">
        <v>610</v>
      </c>
      <c r="D284" s="179" t="s">
        <v>606</v>
      </c>
      <c r="E284" s="179">
        <v>25</v>
      </c>
      <c r="F284" s="179"/>
      <c r="G284" s="179"/>
      <c r="H284" s="179"/>
      <c r="I284" s="179"/>
      <c r="J284" s="179"/>
    </row>
    <row r="285" spans="1:10" x14ac:dyDescent="0.25">
      <c r="A285" s="179">
        <v>279</v>
      </c>
      <c r="B285" s="180" t="s">
        <v>865</v>
      </c>
      <c r="C285" s="179" t="s">
        <v>608</v>
      </c>
      <c r="D285" s="179" t="s">
        <v>606</v>
      </c>
      <c r="E285" s="179">
        <v>2</v>
      </c>
      <c r="F285" s="179"/>
      <c r="G285" s="179"/>
      <c r="H285" s="179"/>
      <c r="I285" s="179"/>
      <c r="J285" s="179"/>
    </row>
    <row r="286" spans="1:10" ht="30" x14ac:dyDescent="0.25">
      <c r="A286" s="179">
        <v>280</v>
      </c>
      <c r="B286" s="180" t="s">
        <v>866</v>
      </c>
      <c r="C286" s="179" t="s">
        <v>648</v>
      </c>
      <c r="D286" s="179" t="s">
        <v>606</v>
      </c>
      <c r="E286" s="179">
        <v>1</v>
      </c>
      <c r="F286" s="179"/>
      <c r="G286" s="179"/>
      <c r="H286" s="179"/>
      <c r="I286" s="179"/>
      <c r="J286" s="179"/>
    </row>
    <row r="287" spans="1:10" ht="45" x14ac:dyDescent="0.25">
      <c r="A287" s="179">
        <v>281</v>
      </c>
      <c r="B287" s="180" t="s">
        <v>867</v>
      </c>
      <c r="C287" s="179" t="s">
        <v>648</v>
      </c>
      <c r="D287" s="179" t="s">
        <v>606</v>
      </c>
      <c r="E287" s="179">
        <v>1</v>
      </c>
      <c r="F287" s="179"/>
      <c r="G287" s="179"/>
      <c r="H287" s="179"/>
      <c r="I287" s="179"/>
      <c r="J287" s="179"/>
    </row>
    <row r="288" spans="1:10" ht="30" x14ac:dyDescent="0.25">
      <c r="A288" s="179">
        <v>282</v>
      </c>
      <c r="B288" s="180" t="s">
        <v>868</v>
      </c>
      <c r="C288" s="179" t="s">
        <v>648</v>
      </c>
      <c r="D288" s="179" t="s">
        <v>606</v>
      </c>
      <c r="E288" s="179">
        <v>1</v>
      </c>
      <c r="F288" s="179"/>
      <c r="G288" s="179"/>
      <c r="H288" s="179"/>
      <c r="I288" s="179"/>
      <c r="J288" s="179"/>
    </row>
    <row r="289" spans="1:10" ht="30" x14ac:dyDescent="0.25">
      <c r="A289" s="179">
        <v>283</v>
      </c>
      <c r="B289" s="180" t="s">
        <v>869</v>
      </c>
      <c r="C289" s="179" t="s">
        <v>648</v>
      </c>
      <c r="D289" s="179" t="s">
        <v>606</v>
      </c>
      <c r="E289" s="179">
        <v>1</v>
      </c>
      <c r="F289" s="179"/>
      <c r="G289" s="179"/>
      <c r="H289" s="179"/>
      <c r="I289" s="179"/>
      <c r="J289" s="179"/>
    </row>
    <row r="290" spans="1:10" ht="60" x14ac:dyDescent="0.25">
      <c r="A290" s="179">
        <v>284</v>
      </c>
      <c r="B290" s="180" t="s">
        <v>870</v>
      </c>
      <c r="C290" s="179" t="s">
        <v>648</v>
      </c>
      <c r="D290" s="179" t="s">
        <v>606</v>
      </c>
      <c r="E290" s="179">
        <v>1</v>
      </c>
      <c r="F290" s="179"/>
      <c r="G290" s="179"/>
      <c r="H290" s="179"/>
      <c r="I290" s="179"/>
      <c r="J290" s="179"/>
    </row>
    <row r="291" spans="1:10" ht="60" x14ac:dyDescent="0.25">
      <c r="A291" s="179">
        <v>285</v>
      </c>
      <c r="B291" s="180" t="s">
        <v>871</v>
      </c>
      <c r="C291" s="179" t="s">
        <v>648</v>
      </c>
      <c r="D291" s="179" t="s">
        <v>606</v>
      </c>
      <c r="E291" s="179">
        <v>25</v>
      </c>
      <c r="F291" s="179"/>
      <c r="G291" s="179"/>
      <c r="H291" s="179"/>
      <c r="I291" s="179"/>
      <c r="J291" s="179"/>
    </row>
    <row r="292" spans="1:10" ht="60" x14ac:dyDescent="0.25">
      <c r="A292" s="179">
        <v>286</v>
      </c>
      <c r="B292" s="180" t="s">
        <v>872</v>
      </c>
      <c r="C292" s="179" t="s">
        <v>648</v>
      </c>
      <c r="D292" s="179" t="s">
        <v>606</v>
      </c>
      <c r="E292" s="179">
        <v>10</v>
      </c>
      <c r="F292" s="179"/>
      <c r="G292" s="179"/>
      <c r="H292" s="179"/>
      <c r="I292" s="179"/>
      <c r="J292" s="179"/>
    </row>
    <row r="293" spans="1:10" ht="60" x14ac:dyDescent="0.25">
      <c r="A293" s="179">
        <v>287</v>
      </c>
      <c r="B293" s="180" t="s">
        <v>873</v>
      </c>
      <c r="C293" s="179" t="s">
        <v>648</v>
      </c>
      <c r="D293" s="179" t="s">
        <v>606</v>
      </c>
      <c r="E293" s="179">
        <v>15</v>
      </c>
      <c r="F293" s="179"/>
      <c r="G293" s="179"/>
      <c r="H293" s="179"/>
      <c r="I293" s="179"/>
      <c r="J293" s="179"/>
    </row>
    <row r="294" spans="1:10" ht="60" x14ac:dyDescent="0.25">
      <c r="A294" s="179">
        <v>288</v>
      </c>
      <c r="B294" s="180" t="s">
        <v>874</v>
      </c>
      <c r="C294" s="179" t="s">
        <v>648</v>
      </c>
      <c r="D294" s="179" t="s">
        <v>606</v>
      </c>
      <c r="E294" s="179">
        <v>3</v>
      </c>
      <c r="F294" s="179"/>
      <c r="G294" s="179"/>
      <c r="H294" s="179"/>
      <c r="I294" s="179"/>
      <c r="J294" s="179"/>
    </row>
    <row r="295" spans="1:10" ht="60" x14ac:dyDescent="0.25">
      <c r="A295" s="179">
        <v>289</v>
      </c>
      <c r="B295" s="180" t="s">
        <v>875</v>
      </c>
      <c r="C295" s="179" t="s">
        <v>648</v>
      </c>
      <c r="D295" s="179" t="s">
        <v>606</v>
      </c>
      <c r="E295" s="179">
        <v>5</v>
      </c>
      <c r="F295" s="179"/>
      <c r="G295" s="179"/>
      <c r="H295" s="179"/>
      <c r="I295" s="179"/>
      <c r="J295" s="179"/>
    </row>
    <row r="296" spans="1:10" ht="60" x14ac:dyDescent="0.25">
      <c r="A296" s="179">
        <v>290</v>
      </c>
      <c r="B296" s="180" t="s">
        <v>876</v>
      </c>
      <c r="C296" s="179" t="s">
        <v>648</v>
      </c>
      <c r="D296" s="179" t="s">
        <v>606</v>
      </c>
      <c r="E296" s="179">
        <v>1</v>
      </c>
      <c r="F296" s="179"/>
      <c r="G296" s="179"/>
      <c r="H296" s="179"/>
      <c r="I296" s="179"/>
      <c r="J296" s="179"/>
    </row>
    <row r="297" spans="1:10" ht="60" x14ac:dyDescent="0.25">
      <c r="A297" s="179">
        <v>291</v>
      </c>
      <c r="B297" s="180" t="s">
        <v>877</v>
      </c>
      <c r="C297" s="179" t="s">
        <v>648</v>
      </c>
      <c r="D297" s="179" t="s">
        <v>606</v>
      </c>
      <c r="E297" s="179">
        <v>25</v>
      </c>
      <c r="F297" s="179"/>
      <c r="G297" s="179"/>
      <c r="H297" s="179"/>
      <c r="I297" s="179"/>
      <c r="J297" s="179"/>
    </row>
    <row r="298" spans="1:10" ht="30" x14ac:dyDescent="0.25">
      <c r="A298" s="179">
        <v>292</v>
      </c>
      <c r="B298" s="180" t="s">
        <v>878</v>
      </c>
      <c r="C298" s="179" t="s">
        <v>610</v>
      </c>
      <c r="D298" s="179" t="s">
        <v>606</v>
      </c>
      <c r="E298" s="179">
        <v>200</v>
      </c>
      <c r="F298" s="179"/>
      <c r="G298" s="179"/>
      <c r="H298" s="179"/>
      <c r="I298" s="179"/>
      <c r="J298" s="179"/>
    </row>
    <row r="299" spans="1:10" ht="30" x14ac:dyDescent="0.25">
      <c r="A299" s="179">
        <v>293</v>
      </c>
      <c r="B299" s="180" t="s">
        <v>879</v>
      </c>
      <c r="C299" s="179" t="s">
        <v>610</v>
      </c>
      <c r="D299" s="179" t="s">
        <v>606</v>
      </c>
      <c r="E299" s="179">
        <v>200</v>
      </c>
      <c r="F299" s="179"/>
      <c r="G299" s="179"/>
      <c r="H299" s="179"/>
      <c r="I299" s="179"/>
      <c r="J299" s="179"/>
    </row>
    <row r="300" spans="1:10" ht="30" x14ac:dyDescent="0.25">
      <c r="A300" s="179">
        <v>294</v>
      </c>
      <c r="B300" s="180" t="s">
        <v>880</v>
      </c>
      <c r="C300" s="179" t="s">
        <v>648</v>
      </c>
      <c r="D300" s="179" t="s">
        <v>606</v>
      </c>
      <c r="E300" s="179">
        <v>1</v>
      </c>
      <c r="F300" s="179"/>
      <c r="G300" s="179"/>
      <c r="H300" s="179"/>
      <c r="I300" s="179"/>
      <c r="J300" s="179"/>
    </row>
    <row r="301" spans="1:10" ht="30" x14ac:dyDescent="0.25">
      <c r="A301" s="179">
        <v>295</v>
      </c>
      <c r="B301" s="180" t="s">
        <v>881</v>
      </c>
      <c r="C301" s="179" t="s">
        <v>608</v>
      </c>
      <c r="D301" s="179" t="s">
        <v>606</v>
      </c>
      <c r="E301" s="179">
        <v>2</v>
      </c>
      <c r="F301" s="179"/>
      <c r="G301" s="179"/>
      <c r="H301" s="179"/>
      <c r="I301" s="179"/>
      <c r="J301" s="179"/>
    </row>
    <row r="302" spans="1:10" ht="30" x14ac:dyDescent="0.25">
      <c r="A302" s="179">
        <v>296</v>
      </c>
      <c r="B302" s="180" t="s">
        <v>882</v>
      </c>
      <c r="C302" s="179" t="s">
        <v>648</v>
      </c>
      <c r="D302" s="179" t="s">
        <v>606</v>
      </c>
      <c r="E302" s="179">
        <v>4</v>
      </c>
      <c r="F302" s="179"/>
      <c r="G302" s="179"/>
      <c r="H302" s="179"/>
      <c r="I302" s="179"/>
      <c r="J302" s="179"/>
    </row>
    <row r="303" spans="1:10" ht="30" x14ac:dyDescent="0.25">
      <c r="A303" s="179">
        <v>297</v>
      </c>
      <c r="B303" s="180" t="s">
        <v>883</v>
      </c>
      <c r="C303" s="179" t="s">
        <v>608</v>
      </c>
      <c r="D303" s="179" t="s">
        <v>606</v>
      </c>
      <c r="E303" s="179">
        <v>1</v>
      </c>
      <c r="F303" s="179"/>
      <c r="G303" s="179"/>
      <c r="H303" s="179"/>
      <c r="I303" s="179"/>
      <c r="J303" s="179"/>
    </row>
    <row r="304" spans="1:10" ht="60" x14ac:dyDescent="0.25">
      <c r="A304" s="179">
        <v>298</v>
      </c>
      <c r="B304" s="180" t="s">
        <v>884</v>
      </c>
      <c r="C304" s="179" t="s">
        <v>613</v>
      </c>
      <c r="D304" s="179" t="s">
        <v>606</v>
      </c>
      <c r="E304" s="179">
        <v>1</v>
      </c>
      <c r="F304" s="179"/>
      <c r="G304" s="179"/>
      <c r="H304" s="179"/>
      <c r="I304" s="179"/>
      <c r="J304" s="179"/>
    </row>
    <row r="305" spans="1:10" ht="60" x14ac:dyDescent="0.25">
      <c r="A305" s="179">
        <v>299</v>
      </c>
      <c r="B305" s="180" t="s">
        <v>885</v>
      </c>
      <c r="C305" s="179" t="s">
        <v>613</v>
      </c>
      <c r="D305" s="179" t="s">
        <v>606</v>
      </c>
      <c r="E305" s="179">
        <v>1</v>
      </c>
      <c r="F305" s="179"/>
      <c r="G305" s="179"/>
      <c r="H305" s="179"/>
      <c r="I305" s="179"/>
      <c r="J305" s="179"/>
    </row>
    <row r="306" spans="1:10" ht="60" x14ac:dyDescent="0.25">
      <c r="A306" s="179">
        <v>300</v>
      </c>
      <c r="B306" s="180" t="s">
        <v>886</v>
      </c>
      <c r="C306" s="179" t="s">
        <v>648</v>
      </c>
      <c r="D306" s="179" t="s">
        <v>606</v>
      </c>
      <c r="E306" s="179">
        <v>5</v>
      </c>
      <c r="F306" s="179"/>
      <c r="G306" s="179"/>
      <c r="H306" s="179"/>
      <c r="I306" s="179"/>
      <c r="J306" s="179"/>
    </row>
    <row r="307" spans="1:10" ht="60" x14ac:dyDescent="0.25">
      <c r="A307" s="179">
        <v>301</v>
      </c>
      <c r="B307" s="180" t="s">
        <v>887</v>
      </c>
      <c r="C307" s="179" t="s">
        <v>648</v>
      </c>
      <c r="D307" s="179" t="s">
        <v>606</v>
      </c>
      <c r="E307" s="179">
        <v>5</v>
      </c>
      <c r="F307" s="179"/>
      <c r="G307" s="179"/>
      <c r="H307" s="179"/>
      <c r="I307" s="179"/>
      <c r="J307" s="179"/>
    </row>
    <row r="308" spans="1:10" ht="45" x14ac:dyDescent="0.25">
      <c r="A308" s="179">
        <v>302</v>
      </c>
      <c r="B308" s="180" t="s">
        <v>888</v>
      </c>
      <c r="C308" s="179" t="s">
        <v>648</v>
      </c>
      <c r="D308" s="179" t="s">
        <v>606</v>
      </c>
      <c r="E308" s="179">
        <v>2</v>
      </c>
      <c r="F308" s="179"/>
      <c r="G308" s="179"/>
      <c r="H308" s="179"/>
      <c r="I308" s="179"/>
      <c r="J308" s="179"/>
    </row>
    <row r="309" spans="1:10" ht="30" x14ac:dyDescent="0.25">
      <c r="A309" s="179">
        <v>303</v>
      </c>
      <c r="B309" s="180" t="s">
        <v>889</v>
      </c>
      <c r="C309" s="179" t="s">
        <v>608</v>
      </c>
      <c r="D309" s="179" t="s">
        <v>606</v>
      </c>
      <c r="E309" s="179">
        <v>1</v>
      </c>
      <c r="F309" s="179"/>
      <c r="G309" s="179"/>
      <c r="H309" s="179"/>
      <c r="I309" s="179"/>
      <c r="J309" s="179"/>
    </row>
    <row r="310" spans="1:10" ht="45" x14ac:dyDescent="0.25">
      <c r="A310" s="179">
        <v>304</v>
      </c>
      <c r="B310" s="180" t="s">
        <v>890</v>
      </c>
      <c r="C310" s="179" t="s">
        <v>648</v>
      </c>
      <c r="D310" s="179" t="s">
        <v>606</v>
      </c>
      <c r="E310" s="179">
        <v>2</v>
      </c>
      <c r="F310" s="179"/>
      <c r="G310" s="179"/>
      <c r="H310" s="179"/>
      <c r="I310" s="179"/>
      <c r="J310" s="179"/>
    </row>
    <row r="311" spans="1:10" ht="45" x14ac:dyDescent="0.25">
      <c r="A311" s="179">
        <v>305</v>
      </c>
      <c r="B311" s="180" t="s">
        <v>891</v>
      </c>
      <c r="C311" s="179" t="s">
        <v>648</v>
      </c>
      <c r="D311" s="179" t="s">
        <v>606</v>
      </c>
      <c r="E311" s="179">
        <v>2</v>
      </c>
      <c r="F311" s="179"/>
      <c r="G311" s="179"/>
      <c r="H311" s="179"/>
      <c r="I311" s="179"/>
      <c r="J311" s="179"/>
    </row>
    <row r="312" spans="1:10" ht="45" x14ac:dyDescent="0.25">
      <c r="A312" s="179">
        <v>306</v>
      </c>
      <c r="B312" s="180" t="s">
        <v>892</v>
      </c>
      <c r="C312" s="179" t="s">
        <v>648</v>
      </c>
      <c r="D312" s="179" t="s">
        <v>606</v>
      </c>
      <c r="E312" s="179">
        <v>2</v>
      </c>
      <c r="F312" s="179"/>
      <c r="G312" s="179"/>
      <c r="H312" s="179"/>
      <c r="I312" s="179"/>
      <c r="J312" s="179"/>
    </row>
    <row r="313" spans="1:10" ht="45" x14ac:dyDescent="0.25">
      <c r="A313" s="179">
        <v>307</v>
      </c>
      <c r="B313" s="180" t="s">
        <v>893</v>
      </c>
      <c r="C313" s="179" t="s">
        <v>648</v>
      </c>
      <c r="D313" s="179" t="s">
        <v>606</v>
      </c>
      <c r="E313" s="179">
        <v>2</v>
      </c>
      <c r="F313" s="179"/>
      <c r="G313" s="179"/>
      <c r="H313" s="179"/>
      <c r="I313" s="179"/>
      <c r="J313" s="179"/>
    </row>
    <row r="314" spans="1:10" ht="45" x14ac:dyDescent="0.25">
      <c r="A314" s="179">
        <v>308</v>
      </c>
      <c r="B314" s="180" t="s">
        <v>894</v>
      </c>
      <c r="C314" s="179" t="s">
        <v>648</v>
      </c>
      <c r="D314" s="179" t="s">
        <v>606</v>
      </c>
      <c r="E314" s="179">
        <v>2</v>
      </c>
      <c r="F314" s="179"/>
      <c r="G314" s="179"/>
      <c r="H314" s="179"/>
      <c r="I314" s="179"/>
      <c r="J314" s="179"/>
    </row>
    <row r="315" spans="1:10" ht="60" x14ac:dyDescent="0.25">
      <c r="A315" s="179">
        <v>309</v>
      </c>
      <c r="B315" s="180" t="s">
        <v>895</v>
      </c>
      <c r="C315" s="179" t="s">
        <v>700</v>
      </c>
      <c r="D315" s="179" t="s">
        <v>606</v>
      </c>
      <c r="E315" s="179">
        <v>10</v>
      </c>
      <c r="F315" s="179"/>
      <c r="G315" s="179"/>
      <c r="H315" s="179"/>
      <c r="I315" s="179"/>
      <c r="J315" s="179"/>
    </row>
    <row r="316" spans="1:10" ht="60" x14ac:dyDescent="0.25">
      <c r="A316" s="179">
        <v>310</v>
      </c>
      <c r="B316" s="180" t="s">
        <v>896</v>
      </c>
      <c r="C316" s="179" t="s">
        <v>648</v>
      </c>
      <c r="D316" s="179" t="s">
        <v>558</v>
      </c>
      <c r="E316" s="179">
        <v>5</v>
      </c>
      <c r="F316" s="179"/>
      <c r="G316" s="179"/>
      <c r="H316" s="179"/>
      <c r="I316" s="179"/>
      <c r="J316" s="179"/>
    </row>
    <row r="317" spans="1:10" ht="30" x14ac:dyDescent="0.25">
      <c r="A317" s="179">
        <v>311</v>
      </c>
      <c r="B317" s="180" t="s">
        <v>897</v>
      </c>
      <c r="C317" s="179" t="s">
        <v>610</v>
      </c>
      <c r="D317" s="179" t="s">
        <v>606</v>
      </c>
      <c r="E317" s="179">
        <v>1</v>
      </c>
      <c r="F317" s="179"/>
      <c r="G317" s="179"/>
      <c r="H317" s="179"/>
      <c r="I317" s="179"/>
      <c r="J317" s="179"/>
    </row>
    <row r="318" spans="1:10" ht="30" x14ac:dyDescent="0.25">
      <c r="A318" s="179">
        <v>312</v>
      </c>
      <c r="B318" s="180" t="s">
        <v>898</v>
      </c>
      <c r="C318" s="179" t="s">
        <v>610</v>
      </c>
      <c r="D318" s="179" t="s">
        <v>606</v>
      </c>
      <c r="E318" s="179">
        <v>1</v>
      </c>
      <c r="F318" s="179"/>
      <c r="G318" s="179"/>
      <c r="H318" s="179"/>
      <c r="I318" s="179"/>
      <c r="J318" s="179"/>
    </row>
    <row r="319" spans="1:10" ht="30" x14ac:dyDescent="0.25">
      <c r="A319" s="179">
        <v>313</v>
      </c>
      <c r="B319" s="180" t="s">
        <v>899</v>
      </c>
      <c r="C319" s="179" t="s">
        <v>610</v>
      </c>
      <c r="D319" s="179" t="s">
        <v>606</v>
      </c>
      <c r="E319" s="179">
        <v>1</v>
      </c>
      <c r="F319" s="179"/>
      <c r="G319" s="179"/>
      <c r="H319" s="179"/>
      <c r="I319" s="179"/>
      <c r="J319" s="179"/>
    </row>
    <row r="320" spans="1:10" ht="30" x14ac:dyDescent="0.25">
      <c r="A320" s="179">
        <v>314</v>
      </c>
      <c r="B320" s="180" t="s">
        <v>900</v>
      </c>
      <c r="C320" s="179" t="s">
        <v>610</v>
      </c>
      <c r="D320" s="179" t="s">
        <v>606</v>
      </c>
      <c r="E320" s="179">
        <v>1</v>
      </c>
      <c r="F320" s="179"/>
      <c r="G320" s="179"/>
      <c r="H320" s="179"/>
      <c r="I320" s="179"/>
      <c r="J320" s="179"/>
    </row>
    <row r="321" spans="1:10" ht="30" x14ac:dyDescent="0.25">
      <c r="A321" s="179">
        <v>315</v>
      </c>
      <c r="B321" s="180" t="s">
        <v>901</v>
      </c>
      <c r="C321" s="179" t="s">
        <v>610</v>
      </c>
      <c r="D321" s="179" t="s">
        <v>606</v>
      </c>
      <c r="E321" s="179">
        <v>1</v>
      </c>
      <c r="F321" s="179"/>
      <c r="G321" s="179"/>
      <c r="H321" s="179"/>
      <c r="I321" s="179"/>
      <c r="J321" s="179"/>
    </row>
    <row r="322" spans="1:10" ht="30" x14ac:dyDescent="0.25">
      <c r="A322" s="179">
        <v>316</v>
      </c>
      <c r="B322" s="180" t="s">
        <v>902</v>
      </c>
      <c r="C322" s="179" t="s">
        <v>608</v>
      </c>
      <c r="D322" s="179" t="s">
        <v>558</v>
      </c>
      <c r="E322" s="179">
        <v>2</v>
      </c>
      <c r="F322" s="179"/>
      <c r="G322" s="179"/>
      <c r="H322" s="179"/>
      <c r="I322" s="179"/>
      <c r="J322" s="179"/>
    </row>
    <row r="323" spans="1:10" ht="30" x14ac:dyDescent="0.25">
      <c r="A323" s="179">
        <v>317</v>
      </c>
      <c r="B323" s="180" t="s">
        <v>903</v>
      </c>
      <c r="C323" s="179" t="s">
        <v>608</v>
      </c>
      <c r="D323" s="179" t="s">
        <v>558</v>
      </c>
      <c r="E323" s="179">
        <v>2</v>
      </c>
      <c r="F323" s="179"/>
      <c r="G323" s="179"/>
      <c r="H323" s="179"/>
      <c r="I323" s="179"/>
      <c r="J323" s="179"/>
    </row>
    <row r="324" spans="1:10" ht="30" x14ac:dyDescent="0.25">
      <c r="A324" s="179">
        <v>318</v>
      </c>
      <c r="B324" s="180" t="s">
        <v>904</v>
      </c>
      <c r="C324" s="179" t="s">
        <v>608</v>
      </c>
      <c r="D324" s="179" t="s">
        <v>558</v>
      </c>
      <c r="E324" s="179">
        <v>2</v>
      </c>
      <c r="F324" s="179"/>
      <c r="G324" s="179"/>
      <c r="H324" s="179"/>
      <c r="I324" s="179"/>
      <c r="J324" s="179"/>
    </row>
    <row r="325" spans="1:10" ht="30" x14ac:dyDescent="0.25">
      <c r="A325" s="179">
        <v>319</v>
      </c>
      <c r="B325" s="180" t="s">
        <v>905</v>
      </c>
      <c r="C325" s="179" t="s">
        <v>608</v>
      </c>
      <c r="D325" s="179" t="s">
        <v>558</v>
      </c>
      <c r="E325" s="179">
        <v>2</v>
      </c>
      <c r="F325" s="179"/>
      <c r="G325" s="179"/>
      <c r="H325" s="179"/>
      <c r="I325" s="179"/>
      <c r="J325" s="179"/>
    </row>
    <row r="326" spans="1:10" ht="30" x14ac:dyDescent="0.25">
      <c r="A326" s="179">
        <v>320</v>
      </c>
      <c r="B326" s="180" t="s">
        <v>906</v>
      </c>
      <c r="C326" s="179" t="s">
        <v>608</v>
      </c>
      <c r="D326" s="179" t="s">
        <v>558</v>
      </c>
      <c r="E326" s="179">
        <v>2</v>
      </c>
      <c r="F326" s="179"/>
      <c r="G326" s="179"/>
      <c r="H326" s="179"/>
      <c r="I326" s="179"/>
      <c r="J326" s="179"/>
    </row>
    <row r="327" spans="1:10" ht="30" x14ac:dyDescent="0.25">
      <c r="A327" s="179">
        <v>321</v>
      </c>
      <c r="B327" s="180" t="s">
        <v>907</v>
      </c>
      <c r="C327" s="179" t="s">
        <v>605</v>
      </c>
      <c r="D327" s="179" t="s">
        <v>450</v>
      </c>
      <c r="E327" s="179">
        <v>5</v>
      </c>
      <c r="F327" s="179"/>
      <c r="G327" s="179"/>
      <c r="H327" s="179"/>
      <c r="I327" s="179"/>
      <c r="J327" s="179"/>
    </row>
    <row r="328" spans="1:10" ht="45" x14ac:dyDescent="0.25">
      <c r="A328" s="179">
        <v>322</v>
      </c>
      <c r="B328" s="180" t="s">
        <v>477</v>
      </c>
      <c r="C328" s="179"/>
      <c r="D328" s="179" t="s">
        <v>606</v>
      </c>
      <c r="E328" s="179">
        <v>1</v>
      </c>
      <c r="F328" s="179"/>
      <c r="G328" s="179"/>
      <c r="H328" s="179"/>
      <c r="I328" s="179"/>
      <c r="J328" s="181"/>
    </row>
    <row r="329" spans="1:10" ht="30" x14ac:dyDescent="0.25">
      <c r="A329" s="179">
        <v>323</v>
      </c>
      <c r="B329" s="180" t="s">
        <v>908</v>
      </c>
      <c r="C329" s="179" t="s">
        <v>613</v>
      </c>
      <c r="D329" s="179" t="s">
        <v>606</v>
      </c>
      <c r="E329" s="179">
        <v>1</v>
      </c>
      <c r="F329" s="179"/>
      <c r="G329" s="179"/>
      <c r="H329" s="179"/>
      <c r="I329" s="179"/>
      <c r="J329" s="179"/>
    </row>
    <row r="330" spans="1:10" ht="30" x14ac:dyDescent="0.25">
      <c r="A330" s="179">
        <v>324</v>
      </c>
      <c r="B330" s="180" t="s">
        <v>909</v>
      </c>
      <c r="C330" s="179" t="s">
        <v>613</v>
      </c>
      <c r="D330" s="179" t="s">
        <v>606</v>
      </c>
      <c r="E330" s="179">
        <v>1</v>
      </c>
      <c r="F330" s="179"/>
      <c r="G330" s="179"/>
      <c r="H330" s="179"/>
      <c r="I330" s="179"/>
      <c r="J330" s="179"/>
    </row>
    <row r="331" spans="1:10" ht="45" x14ac:dyDescent="0.25">
      <c r="A331" s="179">
        <v>325</v>
      </c>
      <c r="B331" s="180" t="s">
        <v>478</v>
      </c>
      <c r="C331" s="179"/>
      <c r="D331" s="179" t="s">
        <v>606</v>
      </c>
      <c r="E331" s="179">
        <v>1</v>
      </c>
      <c r="F331" s="179"/>
      <c r="G331" s="179"/>
      <c r="H331" s="179"/>
      <c r="I331" s="179"/>
      <c r="J331" s="181"/>
    </row>
    <row r="332" spans="1:10" ht="30" x14ac:dyDescent="0.25">
      <c r="A332" s="179">
        <v>326</v>
      </c>
      <c r="B332" s="180" t="s">
        <v>910</v>
      </c>
      <c r="C332" s="179" t="s">
        <v>605</v>
      </c>
      <c r="D332" s="179" t="s">
        <v>558</v>
      </c>
      <c r="E332" s="179">
        <v>3</v>
      </c>
      <c r="F332" s="179"/>
      <c r="G332" s="179"/>
      <c r="H332" s="179"/>
      <c r="I332" s="179"/>
      <c r="J332" s="179"/>
    </row>
    <row r="333" spans="1:10" ht="45" x14ac:dyDescent="0.25">
      <c r="A333" s="179">
        <v>327</v>
      </c>
      <c r="B333" s="180" t="s">
        <v>911</v>
      </c>
      <c r="C333" s="179" t="s">
        <v>648</v>
      </c>
      <c r="D333" s="179" t="s">
        <v>606</v>
      </c>
      <c r="E333" s="179">
        <v>5</v>
      </c>
      <c r="F333" s="179"/>
      <c r="G333" s="179"/>
      <c r="H333" s="179"/>
      <c r="I333" s="179"/>
      <c r="J333" s="179"/>
    </row>
    <row r="334" spans="1:10" x14ac:dyDescent="0.25">
      <c r="A334" s="179">
        <v>328</v>
      </c>
      <c r="B334" s="180" t="s">
        <v>912</v>
      </c>
      <c r="C334" s="179" t="s">
        <v>608</v>
      </c>
      <c r="D334" s="179" t="s">
        <v>606</v>
      </c>
      <c r="E334" s="179">
        <v>5</v>
      </c>
      <c r="F334" s="179"/>
      <c r="G334" s="179"/>
      <c r="H334" s="179"/>
      <c r="I334" s="179"/>
      <c r="J334" s="179"/>
    </row>
    <row r="335" spans="1:10" ht="45" x14ac:dyDescent="0.25">
      <c r="A335" s="179">
        <v>329</v>
      </c>
      <c r="B335" s="180" t="s">
        <v>913</v>
      </c>
      <c r="C335" s="179" t="s">
        <v>648</v>
      </c>
      <c r="D335" s="179" t="s">
        <v>606</v>
      </c>
      <c r="E335" s="179">
        <v>5</v>
      </c>
      <c r="F335" s="179"/>
      <c r="G335" s="179"/>
      <c r="H335" s="179"/>
      <c r="I335" s="179"/>
      <c r="J335" s="179"/>
    </row>
    <row r="336" spans="1:10" ht="60" x14ac:dyDescent="0.25">
      <c r="A336" s="179">
        <v>330</v>
      </c>
      <c r="B336" s="180" t="s">
        <v>914</v>
      </c>
      <c r="C336" s="179" t="s">
        <v>700</v>
      </c>
      <c r="D336" s="179" t="s">
        <v>606</v>
      </c>
      <c r="E336" s="179">
        <v>10</v>
      </c>
      <c r="F336" s="179"/>
      <c r="G336" s="179"/>
      <c r="H336" s="179"/>
      <c r="I336" s="179"/>
      <c r="J336" s="179"/>
    </row>
    <row r="337" spans="1:10" ht="60" x14ac:dyDescent="0.25">
      <c r="A337" s="179">
        <v>331</v>
      </c>
      <c r="B337" s="180" t="s">
        <v>915</v>
      </c>
      <c r="C337" s="179" t="s">
        <v>700</v>
      </c>
      <c r="D337" s="179" t="s">
        <v>606</v>
      </c>
      <c r="E337" s="179">
        <v>10</v>
      </c>
      <c r="F337" s="179"/>
      <c r="G337" s="179"/>
      <c r="H337" s="179"/>
      <c r="I337" s="179"/>
      <c r="J337" s="179"/>
    </row>
    <row r="338" spans="1:10" ht="60" x14ac:dyDescent="0.25">
      <c r="A338" s="179">
        <v>332</v>
      </c>
      <c r="B338" s="180" t="s">
        <v>916</v>
      </c>
      <c r="C338" s="179" t="s">
        <v>700</v>
      </c>
      <c r="D338" s="179" t="s">
        <v>606</v>
      </c>
      <c r="E338" s="179">
        <v>10</v>
      </c>
      <c r="F338" s="179"/>
      <c r="G338" s="179"/>
      <c r="H338" s="179"/>
      <c r="I338" s="179"/>
      <c r="J338" s="179"/>
    </row>
    <row r="339" spans="1:10" ht="30" customHeight="1" x14ac:dyDescent="0.25">
      <c r="A339" s="179">
        <v>333</v>
      </c>
      <c r="B339" s="180" t="s">
        <v>917</v>
      </c>
      <c r="C339" s="179" t="s">
        <v>648</v>
      </c>
      <c r="D339" s="179" t="s">
        <v>606</v>
      </c>
      <c r="E339" s="179">
        <v>5</v>
      </c>
      <c r="F339" s="179"/>
      <c r="G339" s="179"/>
      <c r="H339" s="179"/>
      <c r="I339" s="179"/>
      <c r="J339" s="179"/>
    </row>
    <row r="340" spans="1:10" ht="30" customHeight="1" x14ac:dyDescent="0.25">
      <c r="A340" s="179">
        <v>334</v>
      </c>
      <c r="B340" s="180" t="s">
        <v>918</v>
      </c>
      <c r="C340" s="179" t="s">
        <v>648</v>
      </c>
      <c r="D340" s="179" t="s">
        <v>606</v>
      </c>
      <c r="E340" s="179">
        <v>5</v>
      </c>
      <c r="F340" s="179"/>
      <c r="G340" s="179"/>
      <c r="H340" s="179"/>
      <c r="I340" s="179"/>
      <c r="J340" s="179"/>
    </row>
    <row r="341" spans="1:10" ht="30" x14ac:dyDescent="0.25">
      <c r="A341" s="179">
        <v>335</v>
      </c>
      <c r="B341" s="180" t="s">
        <v>919</v>
      </c>
      <c r="C341" s="179" t="s">
        <v>613</v>
      </c>
      <c r="D341" s="179" t="s">
        <v>606</v>
      </c>
      <c r="E341" s="179">
        <v>1</v>
      </c>
      <c r="F341" s="179"/>
      <c r="G341" s="179"/>
      <c r="H341" s="179"/>
      <c r="I341" s="179"/>
      <c r="J341" s="179"/>
    </row>
    <row r="342" spans="1:10" ht="30" x14ac:dyDescent="0.25">
      <c r="A342" s="179">
        <v>336</v>
      </c>
      <c r="B342" s="180" t="s">
        <v>920</v>
      </c>
      <c r="C342" s="179" t="s">
        <v>613</v>
      </c>
      <c r="D342" s="179" t="s">
        <v>606</v>
      </c>
      <c r="E342" s="179">
        <v>1</v>
      </c>
      <c r="F342" s="179"/>
      <c r="G342" s="179"/>
      <c r="H342" s="179"/>
      <c r="I342" s="179"/>
      <c r="J342" s="179"/>
    </row>
    <row r="343" spans="1:10" ht="30" x14ac:dyDescent="0.25">
      <c r="A343" s="179">
        <v>337</v>
      </c>
      <c r="B343" s="180" t="s">
        <v>921</v>
      </c>
      <c r="C343" s="179" t="s">
        <v>613</v>
      </c>
      <c r="D343" s="179" t="s">
        <v>606</v>
      </c>
      <c r="E343" s="179">
        <v>1</v>
      </c>
      <c r="F343" s="179"/>
      <c r="G343" s="179"/>
      <c r="H343" s="179"/>
      <c r="I343" s="179"/>
      <c r="J343" s="179"/>
    </row>
    <row r="344" spans="1:10" ht="30" x14ac:dyDescent="0.25">
      <c r="A344" s="179">
        <v>338</v>
      </c>
      <c r="B344" s="180" t="s">
        <v>922</v>
      </c>
      <c r="C344" s="179" t="s">
        <v>613</v>
      </c>
      <c r="D344" s="179" t="s">
        <v>606</v>
      </c>
      <c r="E344" s="179">
        <v>1</v>
      </c>
      <c r="F344" s="179"/>
      <c r="G344" s="179"/>
      <c r="H344" s="179"/>
      <c r="I344" s="179"/>
      <c r="J344" s="179"/>
    </row>
    <row r="345" spans="1:10" ht="30" x14ac:dyDescent="0.25">
      <c r="A345" s="179">
        <v>339</v>
      </c>
      <c r="B345" s="180" t="s">
        <v>923</v>
      </c>
      <c r="C345" s="179" t="s">
        <v>613</v>
      </c>
      <c r="D345" s="179" t="s">
        <v>606</v>
      </c>
      <c r="E345" s="179">
        <v>1</v>
      </c>
      <c r="F345" s="179"/>
      <c r="G345" s="179"/>
      <c r="H345" s="179"/>
      <c r="I345" s="179"/>
      <c r="J345" s="179"/>
    </row>
    <row r="346" spans="1:10" ht="30" x14ac:dyDescent="0.25">
      <c r="A346" s="179">
        <v>340</v>
      </c>
      <c r="B346" s="180" t="s">
        <v>924</v>
      </c>
      <c r="C346" s="179" t="s">
        <v>613</v>
      </c>
      <c r="D346" s="179" t="s">
        <v>606</v>
      </c>
      <c r="E346" s="179">
        <v>1</v>
      </c>
      <c r="F346" s="179"/>
      <c r="G346" s="179"/>
      <c r="H346" s="179"/>
      <c r="I346" s="179"/>
      <c r="J346" s="179"/>
    </row>
    <row r="347" spans="1:10" ht="30" x14ac:dyDescent="0.25">
      <c r="A347" s="179">
        <v>341</v>
      </c>
      <c r="B347" s="180" t="s">
        <v>925</v>
      </c>
      <c r="C347" s="179" t="s">
        <v>613</v>
      </c>
      <c r="D347" s="179" t="s">
        <v>606</v>
      </c>
      <c r="E347" s="179">
        <v>1</v>
      </c>
      <c r="F347" s="179"/>
      <c r="G347" s="179"/>
      <c r="H347" s="179"/>
      <c r="I347" s="179"/>
      <c r="J347" s="179"/>
    </row>
    <row r="348" spans="1:10" ht="30" x14ac:dyDescent="0.25">
      <c r="A348" s="179">
        <v>342</v>
      </c>
      <c r="B348" s="180" t="s">
        <v>926</v>
      </c>
      <c r="C348" s="179" t="s">
        <v>613</v>
      </c>
      <c r="D348" s="179" t="s">
        <v>606</v>
      </c>
      <c r="E348" s="179">
        <v>1</v>
      </c>
      <c r="F348" s="179"/>
      <c r="G348" s="179"/>
      <c r="H348" s="179"/>
      <c r="I348" s="179"/>
      <c r="J348" s="179"/>
    </row>
    <row r="349" spans="1:10" ht="30" x14ac:dyDescent="0.25">
      <c r="A349" s="179">
        <v>343</v>
      </c>
      <c r="B349" s="180" t="s">
        <v>927</v>
      </c>
      <c r="C349" s="179" t="s">
        <v>613</v>
      </c>
      <c r="D349" s="179" t="s">
        <v>606</v>
      </c>
      <c r="E349" s="179">
        <v>1</v>
      </c>
      <c r="F349" s="179"/>
      <c r="G349" s="179"/>
      <c r="H349" s="179"/>
      <c r="I349" s="179"/>
      <c r="J349" s="179"/>
    </row>
    <row r="350" spans="1:10" ht="30" x14ac:dyDescent="0.25">
      <c r="A350" s="179">
        <v>344</v>
      </c>
      <c r="B350" s="180" t="s">
        <v>928</v>
      </c>
      <c r="C350" s="179" t="s">
        <v>613</v>
      </c>
      <c r="D350" s="179" t="s">
        <v>606</v>
      </c>
      <c r="E350" s="179">
        <v>1</v>
      </c>
      <c r="F350" s="179"/>
      <c r="G350" s="179"/>
      <c r="H350" s="179"/>
      <c r="I350" s="179"/>
      <c r="J350" s="179"/>
    </row>
    <row r="351" spans="1:10" ht="30" x14ac:dyDescent="0.25">
      <c r="A351" s="179">
        <v>345</v>
      </c>
      <c r="B351" s="180" t="s">
        <v>929</v>
      </c>
      <c r="C351" s="179" t="s">
        <v>613</v>
      </c>
      <c r="D351" s="179" t="s">
        <v>606</v>
      </c>
      <c r="E351" s="179">
        <v>1</v>
      </c>
      <c r="F351" s="179"/>
      <c r="G351" s="179"/>
      <c r="H351" s="179"/>
      <c r="I351" s="179"/>
      <c r="J351" s="179"/>
    </row>
    <row r="352" spans="1:10" ht="30" x14ac:dyDescent="0.25">
      <c r="A352" s="179">
        <v>346</v>
      </c>
      <c r="B352" s="180" t="s">
        <v>930</v>
      </c>
      <c r="C352" s="179" t="s">
        <v>613</v>
      </c>
      <c r="D352" s="179" t="s">
        <v>606</v>
      </c>
      <c r="E352" s="179">
        <v>1</v>
      </c>
      <c r="F352" s="179"/>
      <c r="G352" s="179"/>
      <c r="H352" s="179"/>
      <c r="I352" s="179"/>
      <c r="J352" s="179"/>
    </row>
    <row r="353" spans="1:10" ht="30" x14ac:dyDescent="0.25">
      <c r="A353" s="179">
        <v>347</v>
      </c>
      <c r="B353" s="180" t="s">
        <v>931</v>
      </c>
      <c r="C353" s="179" t="s">
        <v>613</v>
      </c>
      <c r="D353" s="179" t="s">
        <v>606</v>
      </c>
      <c r="E353" s="179">
        <v>1</v>
      </c>
      <c r="F353" s="179"/>
      <c r="G353" s="179"/>
      <c r="H353" s="179"/>
      <c r="I353" s="179"/>
      <c r="J353" s="179"/>
    </row>
    <row r="354" spans="1:10" ht="30" x14ac:dyDescent="0.25">
      <c r="A354" s="179">
        <v>348</v>
      </c>
      <c r="B354" s="180" t="s">
        <v>932</v>
      </c>
      <c r="C354" s="179" t="s">
        <v>613</v>
      </c>
      <c r="D354" s="179" t="s">
        <v>606</v>
      </c>
      <c r="E354" s="179">
        <v>1</v>
      </c>
      <c r="F354" s="179"/>
      <c r="G354" s="179"/>
      <c r="H354" s="179"/>
      <c r="I354" s="179"/>
      <c r="J354" s="179"/>
    </row>
    <row r="355" spans="1:10" ht="30" x14ac:dyDescent="0.25">
      <c r="A355" s="179">
        <v>349</v>
      </c>
      <c r="B355" s="180" t="s">
        <v>933</v>
      </c>
      <c r="C355" s="179" t="s">
        <v>613</v>
      </c>
      <c r="D355" s="179" t="s">
        <v>606</v>
      </c>
      <c r="E355" s="179">
        <v>1</v>
      </c>
      <c r="F355" s="179"/>
      <c r="G355" s="179"/>
      <c r="H355" s="179"/>
      <c r="I355" s="179"/>
      <c r="J355" s="179"/>
    </row>
    <row r="356" spans="1:10" ht="45" x14ac:dyDescent="0.25">
      <c r="A356" s="179">
        <v>350</v>
      </c>
      <c r="B356" s="180" t="s">
        <v>934</v>
      </c>
      <c r="C356" s="179" t="s">
        <v>608</v>
      </c>
      <c r="D356" s="179" t="s">
        <v>606</v>
      </c>
      <c r="E356" s="179">
        <v>3</v>
      </c>
      <c r="F356" s="179"/>
      <c r="G356" s="179"/>
      <c r="H356" s="179"/>
      <c r="I356" s="179"/>
      <c r="J356" s="179"/>
    </row>
    <row r="357" spans="1:10" ht="135" x14ac:dyDescent="0.25">
      <c r="A357" s="179">
        <v>351</v>
      </c>
      <c r="B357" s="180" t="s">
        <v>935</v>
      </c>
      <c r="C357" s="179" t="s">
        <v>610</v>
      </c>
      <c r="D357" s="179" t="s">
        <v>606</v>
      </c>
      <c r="E357" s="179">
        <v>1</v>
      </c>
      <c r="F357" s="179"/>
      <c r="G357" s="179"/>
      <c r="H357" s="179"/>
      <c r="I357" s="179"/>
      <c r="J357" s="179"/>
    </row>
    <row r="358" spans="1:10" ht="45" x14ac:dyDescent="0.25">
      <c r="A358" s="179">
        <v>352</v>
      </c>
      <c r="B358" s="180" t="s">
        <v>936</v>
      </c>
      <c r="C358" s="179" t="s">
        <v>605</v>
      </c>
      <c r="D358" s="179" t="s">
        <v>606</v>
      </c>
      <c r="E358" s="179">
        <v>1</v>
      </c>
      <c r="F358" s="179"/>
      <c r="G358" s="179"/>
      <c r="H358" s="179"/>
      <c r="I358" s="179"/>
      <c r="J358" s="179"/>
    </row>
    <row r="359" spans="1:10" ht="45" x14ac:dyDescent="0.25">
      <c r="A359" s="179">
        <v>353</v>
      </c>
      <c r="B359" s="180" t="s">
        <v>937</v>
      </c>
      <c r="C359" s="179" t="s">
        <v>605</v>
      </c>
      <c r="D359" s="179" t="s">
        <v>606</v>
      </c>
      <c r="E359" s="179">
        <v>1</v>
      </c>
      <c r="F359" s="179"/>
      <c r="G359" s="179"/>
      <c r="H359" s="179"/>
      <c r="I359" s="179"/>
      <c r="J359" s="179"/>
    </row>
    <row r="360" spans="1:10" x14ac:dyDescent="0.25">
      <c r="A360" s="179">
        <v>354</v>
      </c>
      <c r="B360" s="180" t="s">
        <v>479</v>
      </c>
      <c r="C360" s="179"/>
      <c r="D360" s="179" t="s">
        <v>606</v>
      </c>
      <c r="E360" s="179">
        <v>1</v>
      </c>
      <c r="F360" s="179"/>
      <c r="G360" s="179"/>
      <c r="H360" s="179"/>
      <c r="I360" s="179"/>
      <c r="J360" s="181"/>
    </row>
    <row r="361" spans="1:10" ht="30" x14ac:dyDescent="0.25">
      <c r="A361" s="179">
        <v>355</v>
      </c>
      <c r="B361" s="180" t="s">
        <v>938</v>
      </c>
      <c r="C361" s="179" t="s">
        <v>648</v>
      </c>
      <c r="D361" s="179" t="s">
        <v>606</v>
      </c>
      <c r="E361" s="179">
        <v>5</v>
      </c>
      <c r="F361" s="179"/>
      <c r="G361" s="179"/>
      <c r="H361" s="179"/>
      <c r="I361" s="179"/>
      <c r="J361" s="179"/>
    </row>
    <row r="362" spans="1:10" ht="30" x14ac:dyDescent="0.25">
      <c r="A362" s="179">
        <v>356</v>
      </c>
      <c r="B362" s="180" t="s">
        <v>480</v>
      </c>
      <c r="C362" s="179"/>
      <c r="D362" s="179" t="s">
        <v>606</v>
      </c>
      <c r="E362" s="179">
        <v>1</v>
      </c>
      <c r="F362" s="179"/>
      <c r="G362" s="179"/>
      <c r="H362" s="179"/>
      <c r="I362" s="179"/>
      <c r="J362" s="181"/>
    </row>
    <row r="363" spans="1:10" ht="30" x14ac:dyDescent="0.25">
      <c r="A363" s="179">
        <v>357</v>
      </c>
      <c r="B363" s="180" t="s">
        <v>939</v>
      </c>
      <c r="C363" s="179" t="s">
        <v>648</v>
      </c>
      <c r="D363" s="179" t="s">
        <v>606</v>
      </c>
      <c r="E363" s="179">
        <v>3</v>
      </c>
      <c r="F363" s="179"/>
      <c r="G363" s="179"/>
      <c r="H363" s="179"/>
      <c r="I363" s="179"/>
      <c r="J363" s="179"/>
    </row>
    <row r="364" spans="1:10" ht="30" x14ac:dyDescent="0.25">
      <c r="A364" s="179">
        <v>358</v>
      </c>
      <c r="B364" s="180" t="s">
        <v>940</v>
      </c>
      <c r="C364" s="179" t="s">
        <v>648</v>
      </c>
      <c r="D364" s="179" t="s">
        <v>606</v>
      </c>
      <c r="E364" s="179">
        <v>1</v>
      </c>
      <c r="F364" s="179"/>
      <c r="G364" s="179"/>
      <c r="H364" s="179"/>
      <c r="I364" s="179"/>
      <c r="J364" s="179"/>
    </row>
    <row r="365" spans="1:10" ht="30" x14ac:dyDescent="0.25">
      <c r="A365" s="179">
        <v>359</v>
      </c>
      <c r="B365" s="180" t="s">
        <v>941</v>
      </c>
      <c r="C365" s="179" t="s">
        <v>648</v>
      </c>
      <c r="D365" s="179" t="s">
        <v>606</v>
      </c>
      <c r="E365" s="179">
        <v>1</v>
      </c>
      <c r="F365" s="179"/>
      <c r="G365" s="179"/>
      <c r="H365" s="179"/>
      <c r="I365" s="179"/>
      <c r="J365" s="179"/>
    </row>
    <row r="366" spans="1:10" ht="30" x14ac:dyDescent="0.25">
      <c r="A366" s="179">
        <v>360</v>
      </c>
      <c r="B366" s="180" t="s">
        <v>942</v>
      </c>
      <c r="C366" s="179" t="s">
        <v>648</v>
      </c>
      <c r="D366" s="179" t="s">
        <v>606</v>
      </c>
      <c r="E366" s="179">
        <v>2</v>
      </c>
      <c r="F366" s="179"/>
      <c r="G366" s="179"/>
      <c r="H366" s="179"/>
      <c r="I366" s="179"/>
      <c r="J366" s="179"/>
    </row>
    <row r="367" spans="1:10" ht="30" x14ac:dyDescent="0.25">
      <c r="A367" s="179">
        <v>361</v>
      </c>
      <c r="B367" s="180" t="s">
        <v>943</v>
      </c>
      <c r="C367" s="179" t="s">
        <v>648</v>
      </c>
      <c r="D367" s="179" t="s">
        <v>606</v>
      </c>
      <c r="E367" s="179">
        <v>2</v>
      </c>
      <c r="F367" s="179"/>
      <c r="G367" s="179"/>
      <c r="H367" s="179"/>
      <c r="I367" s="179"/>
      <c r="J367" s="179"/>
    </row>
    <row r="368" spans="1:10" ht="30" x14ac:dyDescent="0.25">
      <c r="A368" s="179">
        <v>362</v>
      </c>
      <c r="B368" s="180" t="s">
        <v>944</v>
      </c>
      <c r="C368" s="179" t="s">
        <v>648</v>
      </c>
      <c r="D368" s="179" t="s">
        <v>606</v>
      </c>
      <c r="E368" s="179">
        <v>2</v>
      </c>
      <c r="F368" s="179"/>
      <c r="G368" s="179"/>
      <c r="H368" s="179"/>
      <c r="I368" s="179"/>
      <c r="J368" s="179"/>
    </row>
    <row r="369" spans="1:10" ht="30" x14ac:dyDescent="0.25">
      <c r="A369" s="179">
        <v>363</v>
      </c>
      <c r="B369" s="180" t="s">
        <v>481</v>
      </c>
      <c r="C369" s="179"/>
      <c r="D369" s="179" t="s">
        <v>606</v>
      </c>
      <c r="E369" s="179">
        <v>1</v>
      </c>
      <c r="F369" s="179"/>
      <c r="G369" s="179"/>
      <c r="H369" s="179"/>
      <c r="I369" s="179"/>
      <c r="J369" s="181"/>
    </row>
    <row r="370" spans="1:10" ht="30" x14ac:dyDescent="0.25">
      <c r="A370" s="179">
        <v>364</v>
      </c>
      <c r="B370" s="180" t="s">
        <v>485</v>
      </c>
      <c r="C370" s="179"/>
      <c r="D370" s="179" t="s">
        <v>606</v>
      </c>
      <c r="E370" s="179">
        <v>1</v>
      </c>
      <c r="F370" s="179"/>
      <c r="G370" s="179"/>
      <c r="H370" s="179"/>
      <c r="I370" s="179"/>
      <c r="J370" s="181"/>
    </row>
    <row r="371" spans="1:10" ht="30" x14ac:dyDescent="0.25">
      <c r="A371" s="179">
        <v>365</v>
      </c>
      <c r="B371" s="180" t="s">
        <v>482</v>
      </c>
      <c r="C371" s="179"/>
      <c r="D371" s="179" t="s">
        <v>606</v>
      </c>
      <c r="E371" s="179">
        <v>2</v>
      </c>
      <c r="F371" s="179"/>
      <c r="G371" s="179"/>
      <c r="H371" s="179"/>
      <c r="I371" s="179"/>
      <c r="J371" s="181"/>
    </row>
    <row r="372" spans="1:10" ht="30" x14ac:dyDescent="0.25">
      <c r="A372" s="179">
        <v>366</v>
      </c>
      <c r="B372" s="180" t="s">
        <v>483</v>
      </c>
      <c r="C372" s="179"/>
      <c r="D372" s="179" t="s">
        <v>606</v>
      </c>
      <c r="E372" s="179">
        <v>1</v>
      </c>
      <c r="F372" s="179"/>
      <c r="G372" s="179"/>
      <c r="H372" s="179"/>
      <c r="I372" s="179"/>
      <c r="J372" s="181"/>
    </row>
    <row r="373" spans="1:10" ht="30" x14ac:dyDescent="0.25">
      <c r="A373" s="179">
        <v>367</v>
      </c>
      <c r="B373" s="180" t="s">
        <v>484</v>
      </c>
      <c r="C373" s="179"/>
      <c r="D373" s="179" t="s">
        <v>606</v>
      </c>
      <c r="E373" s="179">
        <v>1</v>
      </c>
      <c r="F373" s="179"/>
      <c r="G373" s="179"/>
      <c r="H373" s="179"/>
      <c r="I373" s="179"/>
      <c r="J373" s="181"/>
    </row>
    <row r="374" spans="1:10" ht="30" x14ac:dyDescent="0.25">
      <c r="A374" s="179">
        <v>368</v>
      </c>
      <c r="B374" s="180" t="s">
        <v>945</v>
      </c>
      <c r="C374" s="179" t="s">
        <v>648</v>
      </c>
      <c r="D374" s="179" t="s">
        <v>606</v>
      </c>
      <c r="E374" s="179">
        <v>10</v>
      </c>
      <c r="F374" s="179"/>
      <c r="G374" s="179"/>
      <c r="H374" s="179"/>
      <c r="I374" s="179"/>
      <c r="J374" s="179"/>
    </row>
    <row r="375" spans="1:10" ht="45" x14ac:dyDescent="0.25">
      <c r="A375" s="179">
        <v>369</v>
      </c>
      <c r="B375" s="180" t="s">
        <v>946</v>
      </c>
      <c r="C375" s="179" t="s">
        <v>605</v>
      </c>
      <c r="D375" s="179" t="s">
        <v>606</v>
      </c>
      <c r="E375" s="179">
        <v>1</v>
      </c>
      <c r="F375" s="179"/>
      <c r="G375" s="179"/>
      <c r="H375" s="179"/>
      <c r="I375" s="179"/>
      <c r="J375" s="179"/>
    </row>
    <row r="376" spans="1:10" ht="30" x14ac:dyDescent="0.25">
      <c r="A376" s="179">
        <v>370</v>
      </c>
      <c r="B376" s="180" t="s">
        <v>947</v>
      </c>
      <c r="C376" s="179" t="s">
        <v>605</v>
      </c>
      <c r="D376" s="179" t="s">
        <v>606</v>
      </c>
      <c r="E376" s="179">
        <v>1</v>
      </c>
      <c r="F376" s="179"/>
      <c r="G376" s="179"/>
      <c r="H376" s="179"/>
      <c r="I376" s="179"/>
      <c r="J376" s="179"/>
    </row>
    <row r="377" spans="1:10" ht="60" x14ac:dyDescent="0.25">
      <c r="A377" s="179">
        <v>371</v>
      </c>
      <c r="B377" s="180" t="s">
        <v>948</v>
      </c>
      <c r="C377" s="179" t="s">
        <v>605</v>
      </c>
      <c r="D377" s="179" t="s">
        <v>507</v>
      </c>
      <c r="E377" s="179">
        <v>4</v>
      </c>
      <c r="F377" s="179"/>
      <c r="G377" s="179"/>
      <c r="H377" s="179"/>
      <c r="I377" s="179"/>
      <c r="J377" s="179"/>
    </row>
    <row r="378" spans="1:10" ht="60" x14ac:dyDescent="0.25">
      <c r="A378" s="179">
        <v>372</v>
      </c>
      <c r="B378" s="180" t="s">
        <v>949</v>
      </c>
      <c r="C378" s="179" t="s">
        <v>605</v>
      </c>
      <c r="D378" s="179" t="s">
        <v>507</v>
      </c>
      <c r="E378" s="179">
        <v>2</v>
      </c>
      <c r="F378" s="179"/>
      <c r="G378" s="179"/>
      <c r="H378" s="179"/>
      <c r="I378" s="179"/>
      <c r="J378" s="179"/>
    </row>
    <row r="379" spans="1:10" ht="60" x14ac:dyDescent="0.25">
      <c r="A379" s="179">
        <v>373</v>
      </c>
      <c r="B379" s="180" t="s">
        <v>950</v>
      </c>
      <c r="C379" s="179" t="s">
        <v>629</v>
      </c>
      <c r="D379" s="179" t="s">
        <v>507</v>
      </c>
      <c r="E379" s="179">
        <v>5</v>
      </c>
      <c r="F379" s="179"/>
      <c r="G379" s="179"/>
      <c r="H379" s="179"/>
      <c r="I379" s="179"/>
      <c r="J379" s="179"/>
    </row>
    <row r="380" spans="1:10" ht="60" x14ac:dyDescent="0.25">
      <c r="A380" s="179">
        <v>374</v>
      </c>
      <c r="B380" s="180" t="s">
        <v>951</v>
      </c>
      <c r="C380" s="179" t="s">
        <v>629</v>
      </c>
      <c r="D380" s="179" t="s">
        <v>507</v>
      </c>
      <c r="E380" s="179">
        <v>1</v>
      </c>
      <c r="F380" s="179"/>
      <c r="G380" s="179"/>
      <c r="H380" s="179"/>
      <c r="I380" s="179"/>
      <c r="J380" s="179"/>
    </row>
    <row r="381" spans="1:10" ht="45" x14ac:dyDescent="0.25">
      <c r="A381" s="179">
        <v>375</v>
      </c>
      <c r="B381" s="180" t="s">
        <v>952</v>
      </c>
      <c r="C381" s="179" t="s">
        <v>605</v>
      </c>
      <c r="D381" s="179" t="s">
        <v>606</v>
      </c>
      <c r="E381" s="179">
        <v>5</v>
      </c>
      <c r="F381" s="179"/>
      <c r="G381" s="179"/>
      <c r="H381" s="179"/>
      <c r="I381" s="179"/>
      <c r="J381" s="179"/>
    </row>
    <row r="382" spans="1:10" ht="30" x14ac:dyDescent="0.25">
      <c r="A382" s="179">
        <v>376</v>
      </c>
      <c r="B382" s="180" t="s">
        <v>953</v>
      </c>
      <c r="C382" s="179" t="s">
        <v>605</v>
      </c>
      <c r="D382" s="179" t="s">
        <v>606</v>
      </c>
      <c r="E382" s="179">
        <v>2</v>
      </c>
      <c r="F382" s="179"/>
      <c r="G382" s="179"/>
      <c r="H382" s="179"/>
      <c r="I382" s="179"/>
      <c r="J382" s="179"/>
    </row>
    <row r="383" spans="1:10" ht="60" x14ac:dyDescent="0.25">
      <c r="A383" s="179">
        <v>377</v>
      </c>
      <c r="B383" s="180" t="s">
        <v>954</v>
      </c>
      <c r="C383" s="179" t="s">
        <v>605</v>
      </c>
      <c r="D383" s="179" t="s">
        <v>606</v>
      </c>
      <c r="E383" s="179">
        <v>1</v>
      </c>
      <c r="F383" s="179"/>
      <c r="G383" s="179"/>
      <c r="H383" s="179"/>
      <c r="I383" s="179"/>
      <c r="J383" s="179"/>
    </row>
    <row r="384" spans="1:10" ht="45" x14ac:dyDescent="0.25">
      <c r="A384" s="179">
        <v>378</v>
      </c>
      <c r="B384" s="180" t="s">
        <v>955</v>
      </c>
      <c r="C384" s="179"/>
      <c r="D384" s="179" t="s">
        <v>606</v>
      </c>
      <c r="E384" s="179">
        <v>1</v>
      </c>
      <c r="F384" s="179"/>
      <c r="G384" s="179"/>
      <c r="H384" s="179"/>
      <c r="I384" s="179"/>
      <c r="J384" s="181"/>
    </row>
    <row r="385" spans="1:10" ht="45" x14ac:dyDescent="0.25">
      <c r="A385" s="179">
        <v>379</v>
      </c>
      <c r="B385" s="180" t="s">
        <v>956</v>
      </c>
      <c r="C385" s="179"/>
      <c r="D385" s="179" t="s">
        <v>606</v>
      </c>
      <c r="E385" s="179">
        <v>1</v>
      </c>
      <c r="F385" s="179"/>
      <c r="G385" s="179"/>
      <c r="H385" s="179"/>
      <c r="I385" s="179"/>
      <c r="J385" s="181"/>
    </row>
    <row r="386" spans="1:10" ht="30" x14ac:dyDescent="0.25">
      <c r="A386" s="179">
        <v>380</v>
      </c>
      <c r="B386" s="180" t="s">
        <v>957</v>
      </c>
      <c r="C386" s="179" t="s">
        <v>605</v>
      </c>
      <c r="D386" s="179" t="s">
        <v>606</v>
      </c>
      <c r="E386" s="179">
        <v>5</v>
      </c>
      <c r="F386" s="179"/>
      <c r="G386" s="179"/>
      <c r="H386" s="179"/>
      <c r="I386" s="179"/>
      <c r="J386" s="179"/>
    </row>
    <row r="387" spans="1:10" ht="30" x14ac:dyDescent="0.25">
      <c r="A387" s="179">
        <v>381</v>
      </c>
      <c r="B387" s="180" t="s">
        <v>958</v>
      </c>
      <c r="C387" s="179" t="s">
        <v>613</v>
      </c>
      <c r="D387" s="179" t="s">
        <v>606</v>
      </c>
      <c r="E387" s="179">
        <v>1</v>
      </c>
      <c r="F387" s="179"/>
      <c r="G387" s="179"/>
      <c r="H387" s="179"/>
      <c r="I387" s="179"/>
      <c r="J387" s="179"/>
    </row>
    <row r="388" spans="1:10" ht="60" x14ac:dyDescent="0.25">
      <c r="A388" s="179">
        <v>382</v>
      </c>
      <c r="B388" s="180" t="s">
        <v>959</v>
      </c>
      <c r="C388" s="179" t="s">
        <v>613</v>
      </c>
      <c r="D388" s="179" t="s">
        <v>606</v>
      </c>
      <c r="E388" s="179">
        <v>15</v>
      </c>
      <c r="F388" s="179"/>
      <c r="G388" s="179"/>
      <c r="H388" s="179"/>
      <c r="I388" s="179"/>
      <c r="J388" s="179"/>
    </row>
    <row r="389" spans="1:10" ht="30" x14ac:dyDescent="0.25">
      <c r="A389" s="179">
        <v>383</v>
      </c>
      <c r="B389" s="180" t="s">
        <v>486</v>
      </c>
      <c r="C389" s="179"/>
      <c r="D389" s="179" t="s">
        <v>447</v>
      </c>
      <c r="E389" s="179">
        <v>1</v>
      </c>
      <c r="F389" s="179"/>
      <c r="G389" s="179"/>
      <c r="H389" s="179"/>
      <c r="I389" s="179"/>
      <c r="J389" s="181"/>
    </row>
    <row r="390" spans="1:10" ht="30" x14ac:dyDescent="0.25">
      <c r="A390" s="179">
        <v>384</v>
      </c>
      <c r="B390" s="180" t="s">
        <v>487</v>
      </c>
      <c r="C390" s="179"/>
      <c r="D390" s="179" t="s">
        <v>447</v>
      </c>
      <c r="E390" s="179">
        <v>1</v>
      </c>
      <c r="F390" s="179"/>
      <c r="G390" s="179"/>
      <c r="H390" s="179"/>
      <c r="I390" s="179"/>
      <c r="J390" s="181"/>
    </row>
    <row r="391" spans="1:10" ht="30" x14ac:dyDescent="0.25">
      <c r="A391" s="179">
        <v>385</v>
      </c>
      <c r="B391" s="180" t="s">
        <v>488</v>
      </c>
      <c r="C391" s="179"/>
      <c r="D391" s="179" t="s">
        <v>447</v>
      </c>
      <c r="E391" s="179">
        <v>1</v>
      </c>
      <c r="F391" s="179"/>
      <c r="G391" s="179"/>
      <c r="H391" s="179"/>
      <c r="I391" s="179"/>
      <c r="J391" s="181"/>
    </row>
    <row r="392" spans="1:10" ht="30" x14ac:dyDescent="0.25">
      <c r="A392" s="179">
        <v>386</v>
      </c>
      <c r="B392" s="180" t="s">
        <v>960</v>
      </c>
      <c r="C392" s="179" t="s">
        <v>605</v>
      </c>
      <c r="D392" s="179" t="s">
        <v>450</v>
      </c>
      <c r="E392" s="179">
        <v>1</v>
      </c>
      <c r="F392" s="179"/>
      <c r="G392" s="179"/>
      <c r="H392" s="179"/>
      <c r="I392" s="179"/>
      <c r="J392" s="179"/>
    </row>
    <row r="393" spans="1:10" x14ac:dyDescent="0.25">
      <c r="A393" s="179">
        <v>387</v>
      </c>
      <c r="B393" s="180" t="s">
        <v>961</v>
      </c>
      <c r="C393" s="179" t="s">
        <v>608</v>
      </c>
      <c r="D393" s="179" t="s">
        <v>558</v>
      </c>
      <c r="E393" s="179">
        <v>5</v>
      </c>
      <c r="F393" s="179"/>
      <c r="G393" s="179"/>
      <c r="H393" s="179"/>
      <c r="I393" s="179"/>
      <c r="J393" s="179"/>
    </row>
    <row r="394" spans="1:10" x14ac:dyDescent="0.25">
      <c r="A394" s="179">
        <v>388</v>
      </c>
      <c r="B394" s="180" t="s">
        <v>962</v>
      </c>
      <c r="C394" s="179" t="s">
        <v>608</v>
      </c>
      <c r="D394" s="179" t="s">
        <v>606</v>
      </c>
      <c r="E394" s="179">
        <v>5</v>
      </c>
      <c r="F394" s="179"/>
      <c r="G394" s="179"/>
      <c r="H394" s="179"/>
      <c r="I394" s="179"/>
      <c r="J394" s="179"/>
    </row>
    <row r="395" spans="1:10" ht="45" x14ac:dyDescent="0.25">
      <c r="A395" s="179">
        <v>389</v>
      </c>
      <c r="B395" s="180" t="s">
        <v>489</v>
      </c>
      <c r="C395" s="179"/>
      <c r="D395" s="179" t="s">
        <v>466</v>
      </c>
      <c r="E395" s="179">
        <v>15</v>
      </c>
      <c r="F395" s="179"/>
      <c r="G395" s="179"/>
      <c r="H395" s="179"/>
      <c r="I395" s="179"/>
      <c r="J395" s="181"/>
    </row>
    <row r="396" spans="1:10" ht="45" x14ac:dyDescent="0.25">
      <c r="A396" s="179">
        <v>390</v>
      </c>
      <c r="B396" s="180" t="s">
        <v>490</v>
      </c>
      <c r="C396" s="179"/>
      <c r="D396" s="179" t="s">
        <v>466</v>
      </c>
      <c r="E396" s="179">
        <v>9</v>
      </c>
      <c r="F396" s="179"/>
      <c r="G396" s="179"/>
      <c r="H396" s="179"/>
      <c r="I396" s="179"/>
      <c r="J396" s="181"/>
    </row>
    <row r="397" spans="1:10" ht="45" x14ac:dyDescent="0.25">
      <c r="A397" s="179">
        <v>391</v>
      </c>
      <c r="B397" s="180" t="s">
        <v>491</v>
      </c>
      <c r="C397" s="179"/>
      <c r="D397" s="179" t="s">
        <v>466</v>
      </c>
      <c r="E397" s="179">
        <v>9</v>
      </c>
      <c r="F397" s="179"/>
      <c r="G397" s="179"/>
      <c r="H397" s="179"/>
      <c r="I397" s="179"/>
      <c r="J397" s="181"/>
    </row>
    <row r="398" spans="1:10" ht="45" x14ac:dyDescent="0.25">
      <c r="A398" s="179">
        <v>392</v>
      </c>
      <c r="B398" s="180" t="s">
        <v>492</v>
      </c>
      <c r="C398" s="179"/>
      <c r="D398" s="179" t="s">
        <v>466</v>
      </c>
      <c r="E398" s="179">
        <v>15</v>
      </c>
      <c r="F398" s="179"/>
      <c r="G398" s="179"/>
      <c r="H398" s="179"/>
      <c r="I398" s="179"/>
      <c r="J398" s="181"/>
    </row>
    <row r="399" spans="1:10" ht="45" x14ac:dyDescent="0.25">
      <c r="A399" s="179">
        <v>393</v>
      </c>
      <c r="B399" s="180" t="s">
        <v>495</v>
      </c>
      <c r="C399" s="179"/>
      <c r="D399" s="179" t="s">
        <v>466</v>
      </c>
      <c r="E399" s="179">
        <v>3</v>
      </c>
      <c r="F399" s="179"/>
      <c r="G399" s="179"/>
      <c r="H399" s="179"/>
      <c r="I399" s="179"/>
      <c r="J399" s="181"/>
    </row>
    <row r="400" spans="1:10" ht="45" x14ac:dyDescent="0.25">
      <c r="A400" s="179">
        <v>394</v>
      </c>
      <c r="B400" s="180" t="s">
        <v>494</v>
      </c>
      <c r="C400" s="179"/>
      <c r="D400" s="179" t="s">
        <v>466</v>
      </c>
      <c r="E400" s="179">
        <v>3</v>
      </c>
      <c r="F400" s="179"/>
      <c r="G400" s="179"/>
      <c r="H400" s="179"/>
      <c r="I400" s="179"/>
      <c r="J400" s="181"/>
    </row>
    <row r="401" spans="1:10" ht="45" x14ac:dyDescent="0.25">
      <c r="A401" s="179">
        <v>395</v>
      </c>
      <c r="B401" s="180" t="s">
        <v>493</v>
      </c>
      <c r="C401" s="179"/>
      <c r="D401" s="179" t="s">
        <v>466</v>
      </c>
      <c r="E401" s="179">
        <v>3</v>
      </c>
      <c r="F401" s="179"/>
      <c r="G401" s="179"/>
      <c r="H401" s="179"/>
      <c r="I401" s="179"/>
      <c r="J401" s="181"/>
    </row>
    <row r="402" spans="1:10" ht="45" x14ac:dyDescent="0.25">
      <c r="A402" s="179">
        <v>396</v>
      </c>
      <c r="B402" s="180" t="s">
        <v>963</v>
      </c>
      <c r="C402" s="179" t="s">
        <v>648</v>
      </c>
      <c r="D402" s="179" t="s">
        <v>558</v>
      </c>
      <c r="E402" s="179">
        <v>50</v>
      </c>
      <c r="F402" s="179"/>
      <c r="G402" s="179"/>
      <c r="H402" s="179"/>
      <c r="I402" s="179"/>
      <c r="J402" s="179"/>
    </row>
    <row r="403" spans="1:10" ht="45" x14ac:dyDescent="0.25">
      <c r="A403" s="179">
        <v>397</v>
      </c>
      <c r="B403" s="180" t="s">
        <v>964</v>
      </c>
      <c r="C403" s="179" t="s">
        <v>648</v>
      </c>
      <c r="D403" s="179" t="s">
        <v>558</v>
      </c>
      <c r="E403" s="179">
        <v>200</v>
      </c>
      <c r="F403" s="179"/>
      <c r="G403" s="179"/>
      <c r="H403" s="179"/>
      <c r="I403" s="179"/>
      <c r="J403" s="179"/>
    </row>
    <row r="404" spans="1:10" ht="30" x14ac:dyDescent="0.25">
      <c r="A404" s="179">
        <v>398</v>
      </c>
      <c r="B404" s="180" t="s">
        <v>965</v>
      </c>
      <c r="C404" s="179" t="s">
        <v>648</v>
      </c>
      <c r="D404" s="179" t="s">
        <v>558</v>
      </c>
      <c r="E404" s="179">
        <v>5</v>
      </c>
      <c r="F404" s="179"/>
      <c r="G404" s="179"/>
      <c r="H404" s="179"/>
      <c r="I404" s="179"/>
      <c r="J404" s="179"/>
    </row>
    <row r="405" spans="1:10" ht="30" x14ac:dyDescent="0.25">
      <c r="A405" s="179">
        <v>399</v>
      </c>
      <c r="B405" s="180" t="s">
        <v>966</v>
      </c>
      <c r="C405" s="179" t="s">
        <v>648</v>
      </c>
      <c r="D405" s="179" t="s">
        <v>558</v>
      </c>
      <c r="E405" s="179">
        <v>25</v>
      </c>
      <c r="F405" s="179"/>
      <c r="G405" s="179"/>
      <c r="H405" s="179"/>
      <c r="I405" s="179"/>
      <c r="J405" s="179"/>
    </row>
    <row r="406" spans="1:10" ht="30" x14ac:dyDescent="0.25">
      <c r="A406" s="179">
        <v>400</v>
      </c>
      <c r="B406" s="180" t="s">
        <v>967</v>
      </c>
      <c r="C406" s="179" t="s">
        <v>648</v>
      </c>
      <c r="D406" s="179" t="s">
        <v>558</v>
      </c>
      <c r="E406" s="179">
        <v>10</v>
      </c>
      <c r="F406" s="179"/>
      <c r="G406" s="179"/>
      <c r="H406" s="179"/>
      <c r="I406" s="179"/>
      <c r="J406" s="179"/>
    </row>
    <row r="407" spans="1:10" ht="45" x14ac:dyDescent="0.25">
      <c r="A407" s="179">
        <v>401</v>
      </c>
      <c r="B407" s="180" t="s">
        <v>968</v>
      </c>
      <c r="C407" s="179" t="s">
        <v>648</v>
      </c>
      <c r="D407" s="179" t="s">
        <v>558</v>
      </c>
      <c r="E407" s="179">
        <v>5</v>
      </c>
      <c r="F407" s="179"/>
      <c r="G407" s="179"/>
      <c r="H407" s="179"/>
      <c r="I407" s="179"/>
      <c r="J407" s="179"/>
    </row>
    <row r="408" spans="1:10" ht="45" x14ac:dyDescent="0.25">
      <c r="A408" s="179">
        <v>402</v>
      </c>
      <c r="B408" s="180" t="s">
        <v>969</v>
      </c>
      <c r="C408" s="179" t="s">
        <v>648</v>
      </c>
      <c r="D408" s="179" t="s">
        <v>558</v>
      </c>
      <c r="E408" s="179">
        <v>5</v>
      </c>
      <c r="F408" s="179"/>
      <c r="G408" s="179"/>
      <c r="H408" s="179"/>
      <c r="I408" s="179"/>
      <c r="J408" s="179"/>
    </row>
    <row r="409" spans="1:10" ht="45" x14ac:dyDescent="0.25">
      <c r="A409" s="179">
        <v>403</v>
      </c>
      <c r="B409" s="180" t="s">
        <v>970</v>
      </c>
      <c r="C409" s="179" t="s">
        <v>648</v>
      </c>
      <c r="D409" s="179" t="s">
        <v>558</v>
      </c>
      <c r="E409" s="179">
        <v>200</v>
      </c>
      <c r="F409" s="179"/>
      <c r="G409" s="179"/>
      <c r="H409" s="179"/>
      <c r="I409" s="179"/>
      <c r="J409" s="179"/>
    </row>
    <row r="410" spans="1:10" ht="30" x14ac:dyDescent="0.25">
      <c r="A410" s="179">
        <v>404</v>
      </c>
      <c r="B410" s="180" t="s">
        <v>971</v>
      </c>
      <c r="C410" s="179" t="s">
        <v>648</v>
      </c>
      <c r="D410" s="179" t="s">
        <v>558</v>
      </c>
      <c r="E410" s="179">
        <v>3</v>
      </c>
      <c r="F410" s="179"/>
      <c r="G410" s="179"/>
      <c r="H410" s="179"/>
      <c r="I410" s="179"/>
      <c r="J410" s="179"/>
    </row>
    <row r="411" spans="1:10" ht="30" x14ac:dyDescent="0.25">
      <c r="A411" s="179">
        <v>405</v>
      </c>
      <c r="B411" s="180" t="s">
        <v>972</v>
      </c>
      <c r="C411" s="179" t="s">
        <v>648</v>
      </c>
      <c r="D411" s="179" t="s">
        <v>558</v>
      </c>
      <c r="E411" s="179">
        <v>3</v>
      </c>
      <c r="F411" s="179"/>
      <c r="G411" s="179"/>
      <c r="H411" s="179"/>
      <c r="I411" s="179"/>
      <c r="J411" s="179"/>
    </row>
    <row r="412" spans="1:10" ht="30" x14ac:dyDescent="0.25">
      <c r="A412" s="179">
        <v>406</v>
      </c>
      <c r="B412" s="180" t="s">
        <v>973</v>
      </c>
      <c r="C412" s="179" t="s">
        <v>648</v>
      </c>
      <c r="D412" s="179" t="s">
        <v>558</v>
      </c>
      <c r="E412" s="179">
        <v>3</v>
      </c>
      <c r="F412" s="179"/>
      <c r="G412" s="179"/>
      <c r="H412" s="179"/>
      <c r="I412" s="179"/>
      <c r="J412" s="179"/>
    </row>
    <row r="413" spans="1:10" ht="30" x14ac:dyDescent="0.25">
      <c r="A413" s="179">
        <v>407</v>
      </c>
      <c r="B413" s="180" t="s">
        <v>974</v>
      </c>
      <c r="C413" s="179" t="s">
        <v>648</v>
      </c>
      <c r="D413" s="179" t="s">
        <v>558</v>
      </c>
      <c r="E413" s="179">
        <v>5</v>
      </c>
      <c r="F413" s="179"/>
      <c r="G413" s="179"/>
      <c r="H413" s="179"/>
      <c r="I413" s="179"/>
      <c r="J413" s="179"/>
    </row>
    <row r="414" spans="1:10" ht="30" x14ac:dyDescent="0.25">
      <c r="A414" s="179">
        <v>408</v>
      </c>
      <c r="B414" s="180" t="s">
        <v>975</v>
      </c>
      <c r="C414" s="179" t="s">
        <v>648</v>
      </c>
      <c r="D414" s="179" t="s">
        <v>558</v>
      </c>
      <c r="E414" s="179">
        <v>3</v>
      </c>
      <c r="F414" s="179"/>
      <c r="G414" s="179"/>
      <c r="H414" s="179"/>
      <c r="I414" s="179"/>
      <c r="J414" s="179"/>
    </row>
    <row r="415" spans="1:10" ht="30" x14ac:dyDescent="0.25">
      <c r="A415" s="179">
        <v>409</v>
      </c>
      <c r="B415" s="180" t="s">
        <v>976</v>
      </c>
      <c r="C415" s="179" t="s">
        <v>648</v>
      </c>
      <c r="D415" s="179" t="s">
        <v>558</v>
      </c>
      <c r="E415" s="179">
        <v>3</v>
      </c>
      <c r="F415" s="179"/>
      <c r="G415" s="179"/>
      <c r="H415" s="179"/>
      <c r="I415" s="179"/>
      <c r="J415" s="179"/>
    </row>
    <row r="416" spans="1:10" x14ac:dyDescent="0.25">
      <c r="A416" s="179">
        <v>410</v>
      </c>
      <c r="B416" s="180" t="s">
        <v>496</v>
      </c>
      <c r="C416" s="179"/>
      <c r="D416" s="179" t="s">
        <v>447</v>
      </c>
      <c r="E416" s="179">
        <v>10</v>
      </c>
      <c r="F416" s="179"/>
      <c r="G416" s="179"/>
      <c r="H416" s="179"/>
      <c r="I416" s="179"/>
      <c r="J416" s="181"/>
    </row>
    <row r="417" spans="1:10" ht="60" x14ac:dyDescent="0.25">
      <c r="A417" s="179">
        <v>411</v>
      </c>
      <c r="B417" s="180" t="s">
        <v>977</v>
      </c>
      <c r="C417" s="179" t="s">
        <v>629</v>
      </c>
      <c r="D417" s="179" t="s">
        <v>450</v>
      </c>
      <c r="E417" s="179">
        <v>2</v>
      </c>
      <c r="F417" s="179"/>
      <c r="G417" s="179"/>
      <c r="H417" s="179"/>
      <c r="I417" s="179"/>
      <c r="J417" s="179"/>
    </row>
    <row r="418" spans="1:10" ht="60" x14ac:dyDescent="0.25">
      <c r="A418" s="179">
        <v>412</v>
      </c>
      <c r="B418" s="180" t="s">
        <v>978</v>
      </c>
      <c r="C418" s="179" t="s">
        <v>629</v>
      </c>
      <c r="D418" s="179" t="s">
        <v>505</v>
      </c>
      <c r="E418" s="179">
        <v>91</v>
      </c>
      <c r="F418" s="179"/>
      <c r="G418" s="179"/>
      <c r="H418" s="179"/>
      <c r="I418" s="179"/>
      <c r="J418" s="179"/>
    </row>
    <row r="419" spans="1:10" ht="30" x14ac:dyDescent="0.25">
      <c r="A419" s="179">
        <v>413</v>
      </c>
      <c r="B419" s="180" t="s">
        <v>979</v>
      </c>
      <c r="C419" s="179" t="s">
        <v>613</v>
      </c>
      <c r="D419" s="179" t="s">
        <v>606</v>
      </c>
      <c r="E419" s="179">
        <v>1</v>
      </c>
      <c r="F419" s="179"/>
      <c r="G419" s="179"/>
      <c r="H419" s="179"/>
      <c r="I419" s="179"/>
      <c r="J419" s="179"/>
    </row>
    <row r="420" spans="1:10" ht="30" x14ac:dyDescent="0.25">
      <c r="A420" s="179">
        <v>414</v>
      </c>
      <c r="B420" s="180" t="s">
        <v>980</v>
      </c>
      <c r="C420" s="179" t="s">
        <v>613</v>
      </c>
      <c r="D420" s="179" t="s">
        <v>606</v>
      </c>
      <c r="E420" s="179">
        <v>1</v>
      </c>
      <c r="F420" s="179"/>
      <c r="G420" s="179"/>
      <c r="H420" s="179"/>
      <c r="I420" s="179"/>
      <c r="J420" s="179"/>
    </row>
    <row r="421" spans="1:10" ht="30" x14ac:dyDescent="0.25">
      <c r="A421" s="179">
        <v>415</v>
      </c>
      <c r="B421" s="180" t="s">
        <v>981</v>
      </c>
      <c r="C421" s="179" t="s">
        <v>613</v>
      </c>
      <c r="D421" s="179" t="s">
        <v>606</v>
      </c>
      <c r="E421" s="179">
        <v>1</v>
      </c>
      <c r="F421" s="179"/>
      <c r="G421" s="179"/>
      <c r="H421" s="179"/>
      <c r="I421" s="179"/>
      <c r="J421" s="179"/>
    </row>
    <row r="422" spans="1:10" x14ac:dyDescent="0.25">
      <c r="A422" s="179">
        <v>416</v>
      </c>
      <c r="B422" s="180" t="s">
        <v>982</v>
      </c>
      <c r="C422" s="179" t="s">
        <v>608</v>
      </c>
      <c r="D422" s="179" t="s">
        <v>606</v>
      </c>
      <c r="E422" s="179">
        <v>3</v>
      </c>
      <c r="F422" s="179"/>
      <c r="G422" s="179"/>
      <c r="H422" s="179"/>
      <c r="I422" s="179"/>
      <c r="J422" s="179"/>
    </row>
    <row r="423" spans="1:10" ht="75" x14ac:dyDescent="0.25">
      <c r="A423" s="179">
        <v>417</v>
      </c>
      <c r="B423" s="180" t="s">
        <v>983</v>
      </c>
      <c r="C423" s="179" t="s">
        <v>608</v>
      </c>
      <c r="D423" s="179" t="s">
        <v>606</v>
      </c>
      <c r="E423" s="179">
        <v>1</v>
      </c>
      <c r="F423" s="179"/>
      <c r="G423" s="179"/>
      <c r="H423" s="179"/>
      <c r="I423" s="179"/>
      <c r="J423" s="179"/>
    </row>
    <row r="424" spans="1:10" ht="45" x14ac:dyDescent="0.25">
      <c r="A424" s="179">
        <v>418</v>
      </c>
      <c r="B424" s="180" t="s">
        <v>984</v>
      </c>
      <c r="C424" s="179" t="s">
        <v>605</v>
      </c>
      <c r="D424" s="179" t="s">
        <v>606</v>
      </c>
      <c r="E424" s="179">
        <v>10</v>
      </c>
      <c r="F424" s="179"/>
      <c r="G424" s="179"/>
      <c r="H424" s="179"/>
      <c r="I424" s="179"/>
      <c r="J424" s="179"/>
    </row>
    <row r="425" spans="1:10" ht="45" x14ac:dyDescent="0.25">
      <c r="A425" s="179">
        <v>419</v>
      </c>
      <c r="B425" s="180" t="s">
        <v>497</v>
      </c>
      <c r="C425" s="179"/>
      <c r="D425" s="179" t="s">
        <v>606</v>
      </c>
      <c r="E425" s="179">
        <v>10</v>
      </c>
      <c r="F425" s="179"/>
      <c r="G425" s="179"/>
      <c r="H425" s="179"/>
      <c r="I425" s="179"/>
      <c r="J425" s="181"/>
    </row>
    <row r="426" spans="1:10" ht="45" x14ac:dyDescent="0.25">
      <c r="A426" s="179">
        <v>420</v>
      </c>
      <c r="B426" s="180" t="s">
        <v>498</v>
      </c>
      <c r="C426" s="179"/>
      <c r="D426" s="179" t="s">
        <v>606</v>
      </c>
      <c r="E426" s="179">
        <v>10</v>
      </c>
      <c r="F426" s="179"/>
      <c r="G426" s="179"/>
      <c r="H426" s="179"/>
      <c r="I426" s="179"/>
      <c r="J426" s="181"/>
    </row>
    <row r="427" spans="1:10" ht="45" x14ac:dyDescent="0.25">
      <c r="A427" s="179">
        <v>421</v>
      </c>
      <c r="B427" s="180" t="s">
        <v>499</v>
      </c>
      <c r="C427" s="179"/>
      <c r="D427" s="179" t="s">
        <v>606</v>
      </c>
      <c r="E427" s="179">
        <v>10</v>
      </c>
      <c r="F427" s="179"/>
      <c r="G427" s="179"/>
      <c r="H427" s="179"/>
      <c r="I427" s="179"/>
      <c r="J427" s="181"/>
    </row>
    <row r="428" spans="1:10" ht="30" x14ac:dyDescent="0.25">
      <c r="A428" s="179">
        <v>422</v>
      </c>
      <c r="B428" s="180" t="s">
        <v>985</v>
      </c>
      <c r="C428" s="179" t="s">
        <v>605</v>
      </c>
      <c r="D428" s="179" t="s">
        <v>507</v>
      </c>
      <c r="E428" s="179">
        <v>3</v>
      </c>
      <c r="F428" s="179"/>
      <c r="G428" s="179"/>
      <c r="H428" s="179"/>
      <c r="I428" s="179"/>
      <c r="J428" s="179"/>
    </row>
    <row r="429" spans="1:10" ht="30" x14ac:dyDescent="0.25">
      <c r="A429" s="179">
        <v>423</v>
      </c>
      <c r="B429" s="180" t="s">
        <v>986</v>
      </c>
      <c r="C429" s="179" t="s">
        <v>605</v>
      </c>
      <c r="D429" s="179" t="s">
        <v>606</v>
      </c>
      <c r="E429" s="179">
        <v>5</v>
      </c>
      <c r="F429" s="179"/>
      <c r="G429" s="179"/>
      <c r="H429" s="179"/>
      <c r="I429" s="179"/>
      <c r="J429" s="179"/>
    </row>
    <row r="430" spans="1:10" ht="30" x14ac:dyDescent="0.25">
      <c r="A430" s="179">
        <v>424</v>
      </c>
      <c r="B430" s="180" t="s">
        <v>987</v>
      </c>
      <c r="C430" s="179" t="s">
        <v>648</v>
      </c>
      <c r="D430" s="179" t="s">
        <v>558</v>
      </c>
      <c r="E430" s="179">
        <v>100</v>
      </c>
      <c r="F430" s="179"/>
      <c r="G430" s="179"/>
      <c r="H430" s="179"/>
      <c r="I430" s="179"/>
      <c r="J430" s="179"/>
    </row>
    <row r="431" spans="1:10" ht="45" x14ac:dyDescent="0.25">
      <c r="A431" s="179">
        <v>425</v>
      </c>
      <c r="B431" s="180" t="s">
        <v>988</v>
      </c>
      <c r="C431" s="179" t="s">
        <v>605</v>
      </c>
      <c r="D431" s="179" t="s">
        <v>606</v>
      </c>
      <c r="E431" s="179">
        <v>1</v>
      </c>
      <c r="F431" s="179"/>
      <c r="G431" s="179"/>
      <c r="H431" s="179"/>
      <c r="I431" s="179"/>
      <c r="J431" s="179"/>
    </row>
    <row r="432" spans="1:10" ht="30" x14ac:dyDescent="0.25">
      <c r="A432" s="179">
        <v>426</v>
      </c>
      <c r="B432" s="180" t="s">
        <v>989</v>
      </c>
      <c r="C432" s="179" t="s">
        <v>605</v>
      </c>
      <c r="D432" s="179" t="s">
        <v>606</v>
      </c>
      <c r="E432" s="179">
        <v>10</v>
      </c>
      <c r="F432" s="179"/>
      <c r="G432" s="179"/>
      <c r="H432" s="179"/>
      <c r="I432" s="179"/>
      <c r="J432" s="179"/>
    </row>
    <row r="433" spans="1:10" ht="30" x14ac:dyDescent="0.25">
      <c r="A433" s="179">
        <v>427</v>
      </c>
      <c r="B433" s="180" t="s">
        <v>990</v>
      </c>
      <c r="C433" s="179" t="s">
        <v>605</v>
      </c>
      <c r="D433" s="179" t="s">
        <v>606</v>
      </c>
      <c r="E433" s="179">
        <v>1</v>
      </c>
      <c r="F433" s="179"/>
      <c r="G433" s="179"/>
      <c r="H433" s="179"/>
      <c r="I433" s="179"/>
      <c r="J433" s="179"/>
    </row>
    <row r="434" spans="1:10" ht="30" x14ac:dyDescent="0.25">
      <c r="A434" s="179">
        <v>428</v>
      </c>
      <c r="B434" s="180" t="s">
        <v>991</v>
      </c>
      <c r="C434" s="179" t="s">
        <v>605</v>
      </c>
      <c r="D434" s="179" t="s">
        <v>606</v>
      </c>
      <c r="E434" s="179">
        <v>1</v>
      </c>
      <c r="F434" s="179"/>
      <c r="G434" s="179"/>
      <c r="H434" s="179"/>
      <c r="I434" s="179"/>
      <c r="J434" s="179"/>
    </row>
    <row r="435" spans="1:10" ht="30" x14ac:dyDescent="0.25">
      <c r="A435" s="179">
        <v>429</v>
      </c>
      <c r="B435" s="180" t="s">
        <v>992</v>
      </c>
      <c r="C435" s="179" t="s">
        <v>605</v>
      </c>
      <c r="D435" s="179" t="s">
        <v>606</v>
      </c>
      <c r="E435" s="179">
        <v>1</v>
      </c>
      <c r="F435" s="179"/>
      <c r="G435" s="179"/>
      <c r="H435" s="179"/>
      <c r="I435" s="179"/>
      <c r="J435" s="179"/>
    </row>
    <row r="436" spans="1:10" x14ac:dyDescent="0.25">
      <c r="A436" s="179">
        <v>430</v>
      </c>
      <c r="B436" s="180" t="s">
        <v>993</v>
      </c>
      <c r="C436" s="179" t="s">
        <v>608</v>
      </c>
      <c r="D436" s="179" t="s">
        <v>606</v>
      </c>
      <c r="E436" s="179">
        <v>1</v>
      </c>
      <c r="F436" s="179"/>
      <c r="G436" s="179"/>
      <c r="H436" s="179"/>
      <c r="I436" s="179"/>
      <c r="J436" s="179"/>
    </row>
    <row r="437" spans="1:10" x14ac:dyDescent="0.25">
      <c r="A437" s="179">
        <v>431</v>
      </c>
      <c r="B437" s="180" t="s">
        <v>994</v>
      </c>
      <c r="C437" s="179" t="s">
        <v>608</v>
      </c>
      <c r="D437" s="179" t="s">
        <v>606</v>
      </c>
      <c r="E437" s="179">
        <v>1</v>
      </c>
      <c r="F437" s="179"/>
      <c r="G437" s="179"/>
      <c r="H437" s="179"/>
      <c r="I437" s="179"/>
      <c r="J437" s="179"/>
    </row>
    <row r="438" spans="1:10" x14ac:dyDescent="0.25">
      <c r="A438" s="179">
        <v>432</v>
      </c>
      <c r="B438" s="180" t="s">
        <v>995</v>
      </c>
      <c r="C438" s="179" t="s">
        <v>608</v>
      </c>
      <c r="D438" s="179" t="s">
        <v>606</v>
      </c>
      <c r="E438" s="179">
        <v>1</v>
      </c>
      <c r="F438" s="179"/>
      <c r="G438" s="179"/>
      <c r="H438" s="179"/>
      <c r="I438" s="179"/>
      <c r="J438" s="179"/>
    </row>
    <row r="439" spans="1:10" ht="30" x14ac:dyDescent="0.25">
      <c r="A439" s="179">
        <v>433</v>
      </c>
      <c r="B439" s="180" t="s">
        <v>996</v>
      </c>
      <c r="C439" s="179" t="s">
        <v>608</v>
      </c>
      <c r="D439" s="179" t="s">
        <v>606</v>
      </c>
      <c r="E439" s="179">
        <v>1</v>
      </c>
      <c r="F439" s="179"/>
      <c r="G439" s="179"/>
      <c r="H439" s="179"/>
      <c r="I439" s="179"/>
      <c r="J439" s="179"/>
    </row>
    <row r="440" spans="1:10" ht="30" x14ac:dyDescent="0.25">
      <c r="A440" s="179">
        <v>434</v>
      </c>
      <c r="B440" s="180" t="s">
        <v>997</v>
      </c>
      <c r="C440" s="179" t="s">
        <v>608</v>
      </c>
      <c r="D440" s="179" t="s">
        <v>606</v>
      </c>
      <c r="E440" s="179">
        <v>5</v>
      </c>
      <c r="F440" s="179"/>
      <c r="G440" s="179"/>
      <c r="H440" s="179"/>
      <c r="I440" s="179"/>
      <c r="J440" s="179"/>
    </row>
    <row r="441" spans="1:10" ht="60" x14ac:dyDescent="0.25">
      <c r="A441" s="179">
        <v>435</v>
      </c>
      <c r="B441" s="180" t="s">
        <v>998</v>
      </c>
      <c r="C441" s="179" t="s">
        <v>605</v>
      </c>
      <c r="D441" s="179" t="s">
        <v>606</v>
      </c>
      <c r="E441" s="179">
        <v>2</v>
      </c>
      <c r="F441" s="179"/>
      <c r="G441" s="179"/>
      <c r="H441" s="179"/>
      <c r="I441" s="179"/>
      <c r="J441" s="179"/>
    </row>
    <row r="442" spans="1:10" ht="90" x14ac:dyDescent="0.25">
      <c r="A442" s="179">
        <v>436</v>
      </c>
      <c r="B442" s="180" t="s">
        <v>999</v>
      </c>
      <c r="C442" s="179" t="s">
        <v>605</v>
      </c>
      <c r="D442" s="179" t="s">
        <v>606</v>
      </c>
      <c r="E442" s="179">
        <v>1</v>
      </c>
      <c r="F442" s="179"/>
      <c r="G442" s="179"/>
      <c r="H442" s="179"/>
      <c r="I442" s="179"/>
      <c r="J442" s="179"/>
    </row>
    <row r="443" spans="1:10" ht="75" x14ac:dyDescent="0.25">
      <c r="A443" s="179">
        <v>437</v>
      </c>
      <c r="B443" s="180" t="s">
        <v>1000</v>
      </c>
      <c r="C443" s="179" t="s">
        <v>605</v>
      </c>
      <c r="D443" s="179" t="s">
        <v>1001</v>
      </c>
      <c r="E443" s="179">
        <v>2</v>
      </c>
      <c r="F443" s="179"/>
      <c r="G443" s="179"/>
      <c r="H443" s="179"/>
      <c r="I443" s="179"/>
      <c r="J443" s="179"/>
    </row>
    <row r="444" spans="1:10" ht="75" x14ac:dyDescent="0.25">
      <c r="A444" s="179">
        <v>438</v>
      </c>
      <c r="B444" s="180" t="s">
        <v>1002</v>
      </c>
      <c r="C444" s="179" t="s">
        <v>605</v>
      </c>
      <c r="D444" s="179" t="s">
        <v>450</v>
      </c>
      <c r="E444" s="179">
        <v>3</v>
      </c>
      <c r="F444" s="179"/>
      <c r="G444" s="179"/>
      <c r="H444" s="179"/>
      <c r="I444" s="179"/>
      <c r="J444" s="179"/>
    </row>
    <row r="445" spans="1:10" x14ac:dyDescent="0.25">
      <c r="A445" s="179">
        <v>439</v>
      </c>
      <c r="B445" s="180" t="s">
        <v>500</v>
      </c>
      <c r="C445" s="179"/>
      <c r="D445" s="179" t="s">
        <v>466</v>
      </c>
      <c r="E445" s="179">
        <v>10</v>
      </c>
      <c r="F445" s="179"/>
      <c r="G445" s="179"/>
      <c r="H445" s="179"/>
      <c r="I445" s="179"/>
      <c r="J445" s="181"/>
    </row>
    <row r="446" spans="1:10" ht="45" x14ac:dyDescent="0.25">
      <c r="A446" s="179">
        <v>440</v>
      </c>
      <c r="B446" s="180" t="s">
        <v>1003</v>
      </c>
      <c r="C446" s="179" t="s">
        <v>648</v>
      </c>
      <c r="D446" s="179" t="s">
        <v>558</v>
      </c>
      <c r="E446" s="179">
        <v>1</v>
      </c>
      <c r="F446" s="179"/>
      <c r="G446" s="179"/>
      <c r="H446" s="179"/>
      <c r="I446" s="179"/>
      <c r="J446" s="179"/>
    </row>
    <row r="447" spans="1:10" x14ac:dyDescent="0.25">
      <c r="A447" s="179">
        <v>441</v>
      </c>
      <c r="B447" s="180" t="s">
        <v>1004</v>
      </c>
      <c r="C447" s="179"/>
      <c r="D447" s="179" t="s">
        <v>606</v>
      </c>
      <c r="E447" s="179">
        <v>2</v>
      </c>
      <c r="F447" s="179"/>
      <c r="G447" s="179"/>
      <c r="H447" s="179"/>
      <c r="I447" s="179"/>
      <c r="J447" s="181"/>
    </row>
    <row r="448" spans="1:10" ht="60" x14ac:dyDescent="0.25">
      <c r="A448" s="179">
        <v>442</v>
      </c>
      <c r="B448" s="180" t="s">
        <v>1005</v>
      </c>
      <c r="C448" s="179" t="s">
        <v>605</v>
      </c>
      <c r="D448" s="179" t="s">
        <v>606</v>
      </c>
      <c r="E448" s="179">
        <v>10</v>
      </c>
      <c r="F448" s="179"/>
      <c r="G448" s="179"/>
      <c r="H448" s="179"/>
      <c r="I448" s="179"/>
      <c r="J448" s="179"/>
    </row>
    <row r="449" spans="1:10" ht="45" x14ac:dyDescent="0.25">
      <c r="A449" s="179">
        <v>443</v>
      </c>
      <c r="B449" s="180" t="s">
        <v>501</v>
      </c>
      <c r="C449" s="179"/>
      <c r="D449" s="179" t="s">
        <v>466</v>
      </c>
      <c r="E449" s="179"/>
      <c r="F449" s="179"/>
      <c r="G449" s="179"/>
      <c r="H449" s="179"/>
      <c r="I449" s="179"/>
      <c r="J449" s="181"/>
    </row>
    <row r="450" spans="1:10" ht="45" x14ac:dyDescent="0.25">
      <c r="A450" s="179">
        <v>444</v>
      </c>
      <c r="B450" s="180" t="s">
        <v>1006</v>
      </c>
      <c r="C450" s="179" t="s">
        <v>608</v>
      </c>
      <c r="D450" s="179" t="s">
        <v>558</v>
      </c>
      <c r="E450" s="179">
        <v>5</v>
      </c>
      <c r="F450" s="179"/>
      <c r="G450" s="179"/>
      <c r="H450" s="179"/>
      <c r="I450" s="179"/>
      <c r="J450" s="179"/>
    </row>
    <row r="451" spans="1:10" x14ac:dyDescent="0.25">
      <c r="A451" s="179">
        <v>445</v>
      </c>
      <c r="B451" s="180" t="s">
        <v>1007</v>
      </c>
      <c r="C451" s="179"/>
      <c r="D451" s="179" t="s">
        <v>502</v>
      </c>
      <c r="E451" s="179">
        <v>1</v>
      </c>
      <c r="F451" s="179"/>
      <c r="G451" s="179"/>
      <c r="H451" s="179"/>
      <c r="I451" s="179"/>
      <c r="J451" s="181"/>
    </row>
    <row r="452" spans="1:10" ht="30" x14ac:dyDescent="0.25">
      <c r="A452" s="179">
        <v>446</v>
      </c>
      <c r="B452" s="180" t="s">
        <v>1008</v>
      </c>
      <c r="C452" s="179" t="s">
        <v>613</v>
      </c>
      <c r="D452" s="179" t="s">
        <v>606</v>
      </c>
      <c r="E452" s="179">
        <v>50</v>
      </c>
      <c r="F452" s="179"/>
      <c r="G452" s="179"/>
      <c r="H452" s="179"/>
      <c r="I452" s="179"/>
      <c r="J452" s="179"/>
    </row>
    <row r="453" spans="1:10" ht="30" x14ac:dyDescent="0.25">
      <c r="A453" s="179">
        <v>447</v>
      </c>
      <c r="B453" s="180" t="s">
        <v>1009</v>
      </c>
      <c r="C453" s="179" t="s">
        <v>608</v>
      </c>
      <c r="D453" s="179" t="s">
        <v>606</v>
      </c>
      <c r="E453" s="179">
        <v>50</v>
      </c>
      <c r="F453" s="179"/>
      <c r="G453" s="179"/>
      <c r="H453" s="179"/>
      <c r="I453" s="179"/>
      <c r="J453" s="179"/>
    </row>
    <row r="454" spans="1:10" x14ac:dyDescent="0.25">
      <c r="A454" s="179">
        <v>448</v>
      </c>
      <c r="B454" s="180" t="s">
        <v>503</v>
      </c>
      <c r="C454" s="179"/>
      <c r="D454" s="179" t="s">
        <v>606</v>
      </c>
      <c r="E454" s="179">
        <v>5</v>
      </c>
      <c r="F454" s="179"/>
      <c r="G454" s="179"/>
      <c r="H454" s="179"/>
      <c r="I454" s="179"/>
      <c r="J454" s="181"/>
    </row>
    <row r="455" spans="1:10" ht="30" x14ac:dyDescent="0.25">
      <c r="A455" s="179">
        <v>449</v>
      </c>
      <c r="B455" s="180" t="s">
        <v>1010</v>
      </c>
      <c r="C455" s="179" t="s">
        <v>613</v>
      </c>
      <c r="D455" s="179" t="s">
        <v>606</v>
      </c>
      <c r="E455" s="179">
        <v>1</v>
      </c>
      <c r="F455" s="179"/>
      <c r="G455" s="179"/>
      <c r="H455" s="179"/>
      <c r="I455" s="179"/>
      <c r="J455" s="179"/>
    </row>
    <row r="456" spans="1:10" ht="30" x14ac:dyDescent="0.25">
      <c r="A456" s="179">
        <v>450</v>
      </c>
      <c r="B456" s="180" t="s">
        <v>1011</v>
      </c>
      <c r="C456" s="179" t="s">
        <v>613</v>
      </c>
      <c r="D456" s="179" t="s">
        <v>606</v>
      </c>
      <c r="E456" s="179">
        <v>1</v>
      </c>
      <c r="F456" s="179"/>
      <c r="G456" s="179"/>
      <c r="H456" s="179"/>
      <c r="I456" s="179"/>
      <c r="J456" s="179"/>
    </row>
    <row r="457" spans="1:10" ht="30" x14ac:dyDescent="0.25">
      <c r="A457" s="179">
        <v>451</v>
      </c>
      <c r="B457" s="180" t="s">
        <v>1012</v>
      </c>
      <c r="C457" s="179" t="s">
        <v>613</v>
      </c>
      <c r="D457" s="179" t="s">
        <v>606</v>
      </c>
      <c r="E457" s="179">
        <v>1</v>
      </c>
      <c r="F457" s="179"/>
      <c r="G457" s="179"/>
      <c r="H457" s="179"/>
      <c r="I457" s="179"/>
      <c r="J457" s="179"/>
    </row>
    <row r="458" spans="1:10" ht="30" x14ac:dyDescent="0.25">
      <c r="A458" s="179">
        <v>452</v>
      </c>
      <c r="B458" s="180" t="s">
        <v>1013</v>
      </c>
      <c r="C458" s="179" t="s">
        <v>613</v>
      </c>
      <c r="D458" s="179" t="s">
        <v>606</v>
      </c>
      <c r="E458" s="179">
        <v>1</v>
      </c>
      <c r="F458" s="179"/>
      <c r="G458" s="179"/>
      <c r="H458" s="179"/>
      <c r="I458" s="179"/>
      <c r="J458" s="179"/>
    </row>
    <row r="459" spans="1:10" ht="30" x14ac:dyDescent="0.25">
      <c r="A459" s="179">
        <v>453</v>
      </c>
      <c r="B459" s="180" t="s">
        <v>1014</v>
      </c>
      <c r="C459" s="179" t="s">
        <v>613</v>
      </c>
      <c r="D459" s="179" t="s">
        <v>606</v>
      </c>
      <c r="E459" s="179">
        <v>1</v>
      </c>
      <c r="F459" s="179"/>
      <c r="G459" s="179"/>
      <c r="H459" s="179"/>
      <c r="I459" s="179"/>
      <c r="J459" s="179"/>
    </row>
    <row r="460" spans="1:10" ht="30" x14ac:dyDescent="0.25">
      <c r="A460" s="179">
        <v>454</v>
      </c>
      <c r="B460" s="180" t="s">
        <v>1015</v>
      </c>
      <c r="C460" s="179" t="s">
        <v>613</v>
      </c>
      <c r="D460" s="179" t="s">
        <v>606</v>
      </c>
      <c r="E460" s="179">
        <v>1</v>
      </c>
      <c r="F460" s="179"/>
      <c r="G460" s="179"/>
      <c r="H460" s="179"/>
      <c r="I460" s="179"/>
      <c r="J460" s="179"/>
    </row>
    <row r="461" spans="1:10" ht="30" x14ac:dyDescent="0.25">
      <c r="A461" s="179">
        <v>455</v>
      </c>
      <c r="B461" s="180" t="s">
        <v>1016</v>
      </c>
      <c r="C461" s="179" t="s">
        <v>613</v>
      </c>
      <c r="D461" s="179" t="s">
        <v>606</v>
      </c>
      <c r="E461" s="179">
        <v>1</v>
      </c>
      <c r="F461" s="179"/>
      <c r="G461" s="179"/>
      <c r="H461" s="179"/>
      <c r="I461" s="179"/>
      <c r="J461" s="179"/>
    </row>
    <row r="462" spans="1:10" ht="30" x14ac:dyDescent="0.25">
      <c r="A462" s="179">
        <v>456</v>
      </c>
      <c r="B462" s="180" t="s">
        <v>1017</v>
      </c>
      <c r="C462" s="179" t="s">
        <v>613</v>
      </c>
      <c r="D462" s="179" t="s">
        <v>606</v>
      </c>
      <c r="E462" s="179">
        <v>1</v>
      </c>
      <c r="F462" s="179"/>
      <c r="G462" s="179"/>
      <c r="H462" s="179"/>
      <c r="I462" s="179"/>
      <c r="J462" s="179"/>
    </row>
    <row r="463" spans="1:10" ht="30" x14ac:dyDescent="0.25">
      <c r="A463" s="179">
        <v>457</v>
      </c>
      <c r="B463" s="180" t="s">
        <v>1018</v>
      </c>
      <c r="C463" s="179" t="s">
        <v>613</v>
      </c>
      <c r="D463" s="179" t="s">
        <v>606</v>
      </c>
      <c r="E463" s="179">
        <v>1</v>
      </c>
      <c r="F463" s="179"/>
      <c r="G463" s="179"/>
      <c r="H463" s="179"/>
      <c r="I463" s="179"/>
      <c r="J463" s="179"/>
    </row>
    <row r="464" spans="1:10" x14ac:dyDescent="0.25">
      <c r="A464" s="179">
        <v>458</v>
      </c>
      <c r="B464" s="180" t="s">
        <v>1019</v>
      </c>
      <c r="C464" s="179" t="s">
        <v>608</v>
      </c>
      <c r="D464" s="179" t="s">
        <v>606</v>
      </c>
      <c r="E464" s="179">
        <v>3</v>
      </c>
      <c r="F464" s="179"/>
      <c r="G464" s="179"/>
      <c r="H464" s="179"/>
      <c r="I464" s="179"/>
      <c r="J464" s="179"/>
    </row>
    <row r="465" spans="1:10" x14ac:dyDescent="0.25">
      <c r="A465" s="179">
        <v>459</v>
      </c>
      <c r="B465" s="180" t="s">
        <v>1020</v>
      </c>
      <c r="C465" s="179" t="s">
        <v>608</v>
      </c>
      <c r="D465" s="179" t="s">
        <v>606</v>
      </c>
      <c r="E465" s="179">
        <v>3</v>
      </c>
      <c r="F465" s="179"/>
      <c r="G465" s="179"/>
      <c r="H465" s="179"/>
      <c r="I465" s="179"/>
      <c r="J465" s="179"/>
    </row>
    <row r="466" spans="1:10" ht="60" x14ac:dyDescent="0.25">
      <c r="A466" s="179">
        <v>460</v>
      </c>
      <c r="B466" s="180" t="s">
        <v>1021</v>
      </c>
      <c r="C466" s="179" t="s">
        <v>629</v>
      </c>
      <c r="D466" s="179" t="s">
        <v>507</v>
      </c>
      <c r="E466" s="179">
        <v>10</v>
      </c>
      <c r="F466" s="179"/>
      <c r="G466" s="179"/>
      <c r="H466" s="179"/>
      <c r="I466" s="179"/>
      <c r="J466" s="179"/>
    </row>
    <row r="467" spans="1:10" ht="75" x14ac:dyDescent="0.25">
      <c r="A467" s="179">
        <v>461</v>
      </c>
      <c r="B467" s="180" t="s">
        <v>1022</v>
      </c>
      <c r="C467" s="179" t="s">
        <v>629</v>
      </c>
      <c r="D467" s="179" t="s">
        <v>507</v>
      </c>
      <c r="E467" s="179">
        <v>3</v>
      </c>
      <c r="F467" s="179"/>
      <c r="G467" s="179"/>
      <c r="H467" s="179"/>
      <c r="I467" s="179"/>
      <c r="J467" s="179"/>
    </row>
    <row r="468" spans="1:10" ht="60" x14ac:dyDescent="0.25">
      <c r="A468" s="179">
        <v>462</v>
      </c>
      <c r="B468" s="180" t="s">
        <v>1023</v>
      </c>
      <c r="C468" s="179" t="s">
        <v>629</v>
      </c>
      <c r="D468" s="179" t="s">
        <v>504</v>
      </c>
      <c r="E468" s="179">
        <v>10</v>
      </c>
      <c r="F468" s="179"/>
      <c r="G468" s="179"/>
      <c r="H468" s="179"/>
      <c r="I468" s="179"/>
      <c r="J468" s="179"/>
    </row>
    <row r="469" spans="1:10" ht="60" x14ac:dyDescent="0.25">
      <c r="A469" s="179">
        <v>463</v>
      </c>
      <c r="B469" s="180" t="s">
        <v>1024</v>
      </c>
      <c r="C469" s="179" t="s">
        <v>629</v>
      </c>
      <c r="D469" s="179" t="s">
        <v>507</v>
      </c>
      <c r="E469" s="179">
        <v>10</v>
      </c>
      <c r="F469" s="179"/>
      <c r="G469" s="179"/>
      <c r="H469" s="179"/>
      <c r="I469" s="179"/>
      <c r="J469" s="179"/>
    </row>
    <row r="470" spans="1:10" ht="60" x14ac:dyDescent="0.25">
      <c r="A470" s="179">
        <v>464</v>
      </c>
      <c r="B470" s="180" t="s">
        <v>1025</v>
      </c>
      <c r="C470" s="179" t="s">
        <v>629</v>
      </c>
      <c r="D470" s="179" t="s">
        <v>507</v>
      </c>
      <c r="E470" s="179">
        <v>3</v>
      </c>
      <c r="F470" s="179"/>
      <c r="G470" s="179"/>
      <c r="H470" s="179"/>
      <c r="I470" s="179"/>
      <c r="J470" s="179"/>
    </row>
    <row r="471" spans="1:10" ht="75" x14ac:dyDescent="0.25">
      <c r="A471" s="179">
        <v>465</v>
      </c>
      <c r="B471" s="180" t="s">
        <v>1026</v>
      </c>
      <c r="C471" s="179" t="s">
        <v>629</v>
      </c>
      <c r="D471" s="179" t="s">
        <v>507</v>
      </c>
      <c r="E471" s="179">
        <v>3</v>
      </c>
      <c r="F471" s="179"/>
      <c r="G471" s="179"/>
      <c r="H471" s="179"/>
      <c r="I471" s="179"/>
      <c r="J471" s="179"/>
    </row>
    <row r="472" spans="1:10" ht="60" x14ac:dyDescent="0.25">
      <c r="A472" s="179">
        <v>466</v>
      </c>
      <c r="B472" s="180" t="s">
        <v>1027</v>
      </c>
      <c r="C472" s="179" t="s">
        <v>629</v>
      </c>
      <c r="D472" s="179" t="s">
        <v>507</v>
      </c>
      <c r="E472" s="179">
        <v>3</v>
      </c>
      <c r="F472" s="179"/>
      <c r="G472" s="179"/>
      <c r="H472" s="179"/>
      <c r="I472" s="179"/>
      <c r="J472" s="179"/>
    </row>
    <row r="473" spans="1:10" ht="60" x14ac:dyDescent="0.25">
      <c r="A473" s="179">
        <v>467</v>
      </c>
      <c r="B473" s="180" t="s">
        <v>1028</v>
      </c>
      <c r="C473" s="179" t="s">
        <v>629</v>
      </c>
      <c r="D473" s="179" t="s">
        <v>449</v>
      </c>
      <c r="E473" s="179">
        <v>3</v>
      </c>
      <c r="F473" s="179"/>
      <c r="G473" s="179"/>
      <c r="H473" s="179"/>
      <c r="I473" s="179"/>
      <c r="J473" s="179"/>
    </row>
    <row r="474" spans="1:10" ht="60" x14ac:dyDescent="0.25">
      <c r="A474" s="179">
        <v>468</v>
      </c>
      <c r="B474" s="180" t="s">
        <v>1029</v>
      </c>
      <c r="C474" s="179" t="s">
        <v>629</v>
      </c>
      <c r="D474" s="179" t="s">
        <v>505</v>
      </c>
      <c r="E474" s="179">
        <v>3</v>
      </c>
      <c r="F474" s="179"/>
      <c r="G474" s="179"/>
      <c r="H474" s="179"/>
      <c r="I474" s="179"/>
      <c r="J474" s="179"/>
    </row>
    <row r="475" spans="1:10" ht="60" x14ac:dyDescent="0.25">
      <c r="A475" s="179">
        <v>469</v>
      </c>
      <c r="B475" s="180" t="s">
        <v>1030</v>
      </c>
      <c r="C475" s="179" t="s">
        <v>629</v>
      </c>
      <c r="D475" s="179" t="s">
        <v>505</v>
      </c>
      <c r="E475" s="179">
        <v>3</v>
      </c>
      <c r="F475" s="179"/>
      <c r="G475" s="179"/>
      <c r="H475" s="179"/>
      <c r="I475" s="179"/>
      <c r="J475" s="179"/>
    </row>
    <row r="476" spans="1:10" ht="30" x14ac:dyDescent="0.25">
      <c r="A476" s="179">
        <v>470</v>
      </c>
      <c r="B476" s="180" t="s">
        <v>1031</v>
      </c>
      <c r="C476" s="179" t="s">
        <v>605</v>
      </c>
      <c r="D476" s="179" t="s">
        <v>570</v>
      </c>
      <c r="E476" s="179">
        <v>3</v>
      </c>
      <c r="F476" s="179"/>
      <c r="G476" s="179"/>
      <c r="H476" s="179"/>
      <c r="I476" s="179"/>
      <c r="J476" s="179"/>
    </row>
    <row r="477" spans="1:10" ht="60" x14ac:dyDescent="0.25">
      <c r="A477" s="179">
        <v>471</v>
      </c>
      <c r="B477" s="180" t="s">
        <v>1032</v>
      </c>
      <c r="C477" s="179" t="s">
        <v>648</v>
      </c>
      <c r="D477" s="179" t="s">
        <v>606</v>
      </c>
      <c r="E477" s="179">
        <v>1</v>
      </c>
      <c r="F477" s="179"/>
      <c r="G477" s="179"/>
      <c r="H477" s="179"/>
      <c r="I477" s="179"/>
      <c r="J477" s="179"/>
    </row>
    <row r="478" spans="1:10" ht="60" x14ac:dyDescent="0.25">
      <c r="A478" s="179">
        <v>472</v>
      </c>
      <c r="B478" s="180" t="s">
        <v>1033</v>
      </c>
      <c r="C478" s="179" t="s">
        <v>648</v>
      </c>
      <c r="D478" s="179" t="s">
        <v>606</v>
      </c>
      <c r="E478" s="179">
        <v>1</v>
      </c>
      <c r="F478" s="179"/>
      <c r="G478" s="179"/>
      <c r="H478" s="179"/>
      <c r="I478" s="179"/>
      <c r="J478" s="179"/>
    </row>
    <row r="479" spans="1:10" ht="45" x14ac:dyDescent="0.25">
      <c r="A479" s="179">
        <v>473</v>
      </c>
      <c r="B479" s="180" t="s">
        <v>1034</v>
      </c>
      <c r="C479" s="179" t="s">
        <v>648</v>
      </c>
      <c r="D479" s="179" t="s">
        <v>606</v>
      </c>
      <c r="E479" s="179">
        <v>1</v>
      </c>
      <c r="F479" s="179"/>
      <c r="G479" s="179"/>
      <c r="H479" s="179"/>
      <c r="I479" s="179"/>
      <c r="J479" s="179"/>
    </row>
    <row r="480" spans="1:10" ht="45" x14ac:dyDescent="0.25">
      <c r="A480" s="179">
        <v>474</v>
      </c>
      <c r="B480" s="180" t="s">
        <v>1035</v>
      </c>
      <c r="C480" s="179" t="s">
        <v>648</v>
      </c>
      <c r="D480" s="179" t="s">
        <v>606</v>
      </c>
      <c r="E480" s="179">
        <v>1</v>
      </c>
      <c r="F480" s="179"/>
      <c r="G480" s="179"/>
      <c r="H480" s="179"/>
      <c r="I480" s="179"/>
      <c r="J480" s="179"/>
    </row>
    <row r="481" spans="1:10" ht="60" x14ac:dyDescent="0.25">
      <c r="A481" s="179">
        <v>475</v>
      </c>
      <c r="B481" s="180" t="s">
        <v>1036</v>
      </c>
      <c r="C481" s="179" t="s">
        <v>700</v>
      </c>
      <c r="D481" s="179" t="s">
        <v>606</v>
      </c>
      <c r="E481" s="179">
        <v>2</v>
      </c>
      <c r="F481" s="179"/>
      <c r="G481" s="179"/>
      <c r="H481" s="179"/>
      <c r="I481" s="179"/>
      <c r="J481" s="179"/>
    </row>
    <row r="482" spans="1:10" ht="60" x14ac:dyDescent="0.25">
      <c r="A482" s="179">
        <v>476</v>
      </c>
      <c r="B482" s="180" t="s">
        <v>1037</v>
      </c>
      <c r="C482" s="179" t="s">
        <v>700</v>
      </c>
      <c r="D482" s="179" t="s">
        <v>449</v>
      </c>
      <c r="E482" s="179">
        <v>10</v>
      </c>
      <c r="F482" s="179"/>
      <c r="G482" s="179"/>
      <c r="H482" s="179"/>
      <c r="I482" s="179"/>
      <c r="J482" s="179"/>
    </row>
    <row r="483" spans="1:10" ht="30" x14ac:dyDescent="0.25">
      <c r="A483" s="179">
        <v>477</v>
      </c>
      <c r="B483" s="180" t="s">
        <v>1038</v>
      </c>
      <c r="C483" s="179" t="s">
        <v>608</v>
      </c>
      <c r="D483" s="179" t="s">
        <v>606</v>
      </c>
      <c r="E483" s="179">
        <v>5</v>
      </c>
      <c r="F483" s="179"/>
      <c r="G483" s="179"/>
      <c r="H483" s="179"/>
      <c r="I483" s="179"/>
      <c r="J483" s="179"/>
    </row>
    <row r="484" spans="1:10" ht="60" x14ac:dyDescent="0.25">
      <c r="A484" s="179">
        <v>478</v>
      </c>
      <c r="B484" s="180" t="s">
        <v>1039</v>
      </c>
      <c r="C484" s="179" t="s">
        <v>700</v>
      </c>
      <c r="D484" s="179" t="s">
        <v>606</v>
      </c>
      <c r="E484" s="179">
        <v>8</v>
      </c>
      <c r="F484" s="179"/>
      <c r="G484" s="179"/>
      <c r="H484" s="179"/>
      <c r="I484" s="179"/>
      <c r="J484" s="179"/>
    </row>
    <row r="485" spans="1:10" ht="60" x14ac:dyDescent="0.25">
      <c r="A485" s="179">
        <v>479</v>
      </c>
      <c r="B485" s="180" t="s">
        <v>1040</v>
      </c>
      <c r="C485" s="179" t="s">
        <v>629</v>
      </c>
      <c r="D485" s="179" t="s">
        <v>450</v>
      </c>
      <c r="E485" s="179">
        <v>25</v>
      </c>
      <c r="F485" s="179"/>
      <c r="G485" s="179"/>
      <c r="H485" s="179"/>
      <c r="I485" s="179"/>
      <c r="J485" s="179"/>
    </row>
    <row r="486" spans="1:10" ht="30" x14ac:dyDescent="0.25">
      <c r="A486" s="179">
        <v>480</v>
      </c>
      <c r="B486" s="180" t="s">
        <v>1041</v>
      </c>
      <c r="C486" s="179" t="s">
        <v>605</v>
      </c>
      <c r="D486" s="179" t="s">
        <v>507</v>
      </c>
      <c r="E486" s="179">
        <v>10</v>
      </c>
      <c r="F486" s="179"/>
      <c r="G486" s="179"/>
      <c r="H486" s="179"/>
      <c r="I486" s="179"/>
      <c r="J486" s="179"/>
    </row>
    <row r="487" spans="1:10" ht="30" x14ac:dyDescent="0.25">
      <c r="A487" s="179">
        <v>481</v>
      </c>
      <c r="B487" s="180" t="s">
        <v>1042</v>
      </c>
      <c r="C487" s="179" t="s">
        <v>608</v>
      </c>
      <c r="D487" s="179" t="s">
        <v>606</v>
      </c>
      <c r="E487" s="179">
        <v>5</v>
      </c>
      <c r="F487" s="179"/>
      <c r="G487" s="179"/>
      <c r="H487" s="179"/>
      <c r="I487" s="179"/>
      <c r="J487" s="179"/>
    </row>
    <row r="488" spans="1:10" ht="60" x14ac:dyDescent="0.25">
      <c r="A488" s="179">
        <v>482</v>
      </c>
      <c r="B488" s="180" t="s">
        <v>1043</v>
      </c>
      <c r="C488" s="179" t="s">
        <v>629</v>
      </c>
      <c r="D488" s="179" t="s">
        <v>507</v>
      </c>
      <c r="E488" s="179">
        <v>1</v>
      </c>
      <c r="F488" s="179"/>
      <c r="G488" s="179"/>
      <c r="H488" s="179"/>
      <c r="I488" s="179"/>
      <c r="J488" s="179"/>
    </row>
    <row r="489" spans="1:10" ht="60" x14ac:dyDescent="0.25">
      <c r="A489" s="179">
        <v>483</v>
      </c>
      <c r="B489" s="180" t="s">
        <v>1044</v>
      </c>
      <c r="C489" s="179" t="s">
        <v>629</v>
      </c>
      <c r="D489" s="179" t="s">
        <v>507</v>
      </c>
      <c r="E489" s="179">
        <v>1</v>
      </c>
      <c r="F489" s="179"/>
      <c r="G489" s="179"/>
      <c r="H489" s="179"/>
      <c r="I489" s="179"/>
      <c r="J489" s="179"/>
    </row>
    <row r="490" spans="1:10" ht="60" x14ac:dyDescent="0.25">
      <c r="A490" s="179">
        <v>484</v>
      </c>
      <c r="B490" s="180" t="s">
        <v>1045</v>
      </c>
      <c r="C490" s="179" t="s">
        <v>629</v>
      </c>
      <c r="D490" s="179" t="s">
        <v>507</v>
      </c>
      <c r="E490" s="179">
        <v>3</v>
      </c>
      <c r="F490" s="179"/>
      <c r="G490" s="179"/>
      <c r="H490" s="179"/>
      <c r="I490" s="179"/>
      <c r="J490" s="179"/>
    </row>
    <row r="491" spans="1:10" ht="45" x14ac:dyDescent="0.25">
      <c r="A491" s="179">
        <v>485</v>
      </c>
      <c r="B491" s="180" t="s">
        <v>506</v>
      </c>
      <c r="C491" s="179"/>
      <c r="D491" s="179" t="s">
        <v>507</v>
      </c>
      <c r="E491" s="179">
        <v>1</v>
      </c>
      <c r="F491" s="179"/>
      <c r="G491" s="179"/>
      <c r="H491" s="179"/>
      <c r="I491" s="179"/>
      <c r="J491" s="181"/>
    </row>
    <row r="492" spans="1:10" x14ac:dyDescent="0.25">
      <c r="A492" s="179">
        <v>486</v>
      </c>
      <c r="B492" s="180" t="s">
        <v>508</v>
      </c>
      <c r="C492" s="179"/>
      <c r="D492" s="179" t="s">
        <v>507</v>
      </c>
      <c r="E492" s="179">
        <v>1</v>
      </c>
      <c r="F492" s="179"/>
      <c r="G492" s="179"/>
      <c r="H492" s="179"/>
      <c r="I492" s="179"/>
      <c r="J492" s="181"/>
    </row>
    <row r="493" spans="1:10" x14ac:dyDescent="0.25">
      <c r="A493" s="179">
        <v>487</v>
      </c>
      <c r="B493" s="180" t="s">
        <v>509</v>
      </c>
      <c r="C493" s="179"/>
      <c r="D493" s="179" t="s">
        <v>507</v>
      </c>
      <c r="E493" s="179">
        <v>1</v>
      </c>
      <c r="F493" s="179"/>
      <c r="G493" s="179"/>
      <c r="H493" s="179"/>
      <c r="I493" s="179"/>
      <c r="J493" s="181"/>
    </row>
    <row r="494" spans="1:10" x14ac:dyDescent="0.25">
      <c r="A494" s="179">
        <v>488</v>
      </c>
      <c r="B494" s="180" t="s">
        <v>510</v>
      </c>
      <c r="C494" s="179"/>
      <c r="D494" s="179" t="s">
        <v>507</v>
      </c>
      <c r="E494" s="179">
        <v>1</v>
      </c>
      <c r="F494" s="179"/>
      <c r="G494" s="179"/>
      <c r="H494" s="179"/>
      <c r="I494" s="179"/>
      <c r="J494" s="181"/>
    </row>
    <row r="495" spans="1:10" x14ac:dyDescent="0.25">
      <c r="A495" s="179">
        <v>489</v>
      </c>
      <c r="B495" s="180" t="s">
        <v>511</v>
      </c>
      <c r="C495" s="179"/>
      <c r="D495" s="179" t="s">
        <v>507</v>
      </c>
      <c r="E495" s="179">
        <v>1</v>
      </c>
      <c r="F495" s="179"/>
      <c r="G495" s="179"/>
      <c r="H495" s="179"/>
      <c r="I495" s="179"/>
      <c r="J495" s="181"/>
    </row>
    <row r="496" spans="1:10" ht="60" x14ac:dyDescent="0.25">
      <c r="A496" s="179">
        <v>490</v>
      </c>
      <c r="B496" s="180" t="s">
        <v>1046</v>
      </c>
      <c r="C496" s="179" t="s">
        <v>629</v>
      </c>
      <c r="D496" s="179" t="s">
        <v>450</v>
      </c>
      <c r="E496" s="179">
        <v>1</v>
      </c>
      <c r="F496" s="179"/>
      <c r="G496" s="179"/>
      <c r="H496" s="179"/>
      <c r="I496" s="179"/>
      <c r="J496" s="179"/>
    </row>
    <row r="497" spans="1:10" ht="30" x14ac:dyDescent="0.25">
      <c r="A497" s="179">
        <v>491</v>
      </c>
      <c r="B497" s="180" t="s">
        <v>1047</v>
      </c>
      <c r="C497" s="179" t="s">
        <v>613</v>
      </c>
      <c r="D497" s="179" t="s">
        <v>606</v>
      </c>
      <c r="E497" s="179">
        <v>5</v>
      </c>
      <c r="F497" s="179"/>
      <c r="G497" s="179"/>
      <c r="H497" s="179"/>
      <c r="I497" s="179"/>
      <c r="J497" s="179"/>
    </row>
    <row r="498" spans="1:10" ht="30" x14ac:dyDescent="0.25">
      <c r="A498" s="179">
        <v>492</v>
      </c>
      <c r="B498" s="180" t="s">
        <v>1048</v>
      </c>
      <c r="C498" s="179" t="s">
        <v>610</v>
      </c>
      <c r="D498" s="179" t="s">
        <v>606</v>
      </c>
      <c r="E498" s="179">
        <v>1</v>
      </c>
      <c r="F498" s="179"/>
      <c r="G498" s="179"/>
      <c r="H498" s="179"/>
      <c r="I498" s="179"/>
      <c r="J498" s="179"/>
    </row>
    <row r="499" spans="1:10" ht="30" x14ac:dyDescent="0.25">
      <c r="A499" s="179">
        <v>493</v>
      </c>
      <c r="B499" s="180" t="s">
        <v>1049</v>
      </c>
      <c r="C499" s="179" t="s">
        <v>610</v>
      </c>
      <c r="D499" s="179" t="s">
        <v>606</v>
      </c>
      <c r="E499" s="179">
        <v>3</v>
      </c>
      <c r="F499" s="179"/>
      <c r="G499" s="179"/>
      <c r="H499" s="179"/>
      <c r="I499" s="179"/>
      <c r="J499" s="179"/>
    </row>
    <row r="500" spans="1:10" ht="30" x14ac:dyDescent="0.25">
      <c r="A500" s="179">
        <v>494</v>
      </c>
      <c r="B500" s="180" t="s">
        <v>1050</v>
      </c>
      <c r="C500" s="179" t="s">
        <v>610</v>
      </c>
      <c r="D500" s="179" t="s">
        <v>606</v>
      </c>
      <c r="E500" s="179">
        <v>3</v>
      </c>
      <c r="F500" s="179"/>
      <c r="G500" s="179"/>
      <c r="H500" s="179"/>
      <c r="I500" s="179"/>
      <c r="J500" s="179"/>
    </row>
    <row r="501" spans="1:10" ht="60" x14ac:dyDescent="0.25">
      <c r="A501" s="179">
        <v>495</v>
      </c>
      <c r="B501" s="180" t="s">
        <v>1051</v>
      </c>
      <c r="C501" s="179" t="s">
        <v>608</v>
      </c>
      <c r="D501" s="179" t="s">
        <v>606</v>
      </c>
      <c r="E501" s="179">
        <v>1</v>
      </c>
      <c r="F501" s="179"/>
      <c r="G501" s="179"/>
      <c r="H501" s="179"/>
      <c r="I501" s="179"/>
      <c r="J501" s="179"/>
    </row>
    <row r="502" spans="1:10" x14ac:dyDescent="0.25">
      <c r="A502" s="179">
        <v>496</v>
      </c>
      <c r="B502" s="180" t="s">
        <v>512</v>
      </c>
      <c r="C502" s="179"/>
      <c r="D502" s="179" t="s">
        <v>466</v>
      </c>
      <c r="E502" s="179">
        <v>10</v>
      </c>
      <c r="F502" s="179"/>
      <c r="G502" s="179"/>
      <c r="H502" s="179"/>
      <c r="I502" s="179"/>
      <c r="J502" s="181"/>
    </row>
    <row r="503" spans="1:10" ht="60" x14ac:dyDescent="0.25">
      <c r="A503" s="179">
        <v>497</v>
      </c>
      <c r="B503" s="180" t="s">
        <v>1052</v>
      </c>
      <c r="C503" s="179" t="s">
        <v>629</v>
      </c>
      <c r="D503" s="179" t="s">
        <v>450</v>
      </c>
      <c r="E503" s="179">
        <v>10</v>
      </c>
      <c r="F503" s="179"/>
      <c r="G503" s="179"/>
      <c r="H503" s="179"/>
      <c r="I503" s="179"/>
      <c r="J503" s="179"/>
    </row>
    <row r="504" spans="1:10" ht="45" x14ac:dyDescent="0.25">
      <c r="A504" s="179">
        <v>498</v>
      </c>
      <c r="B504" s="180" t="s">
        <v>513</v>
      </c>
      <c r="C504" s="179"/>
      <c r="D504" s="179" t="s">
        <v>505</v>
      </c>
      <c r="E504" s="179">
        <v>1</v>
      </c>
      <c r="F504" s="179"/>
      <c r="G504" s="179"/>
      <c r="H504" s="179"/>
      <c r="I504" s="179"/>
      <c r="J504" s="181"/>
    </row>
    <row r="505" spans="1:10" ht="60" x14ac:dyDescent="0.25">
      <c r="A505" s="179">
        <v>499</v>
      </c>
      <c r="B505" s="180" t="s">
        <v>1053</v>
      </c>
      <c r="C505" s="179" t="s">
        <v>629</v>
      </c>
      <c r="D505" s="179" t="s">
        <v>505</v>
      </c>
      <c r="E505" s="179">
        <v>8</v>
      </c>
      <c r="F505" s="179"/>
      <c r="G505" s="179"/>
      <c r="H505" s="179"/>
      <c r="I505" s="179"/>
      <c r="J505" s="179"/>
    </row>
    <row r="506" spans="1:10" ht="45" x14ac:dyDescent="0.25">
      <c r="A506" s="179">
        <v>500</v>
      </c>
      <c r="B506" s="180" t="s">
        <v>1054</v>
      </c>
      <c r="C506" s="179"/>
      <c r="D506" s="179"/>
      <c r="E506" s="179"/>
      <c r="F506" s="179"/>
      <c r="G506" s="179"/>
      <c r="H506" s="179"/>
      <c r="I506" s="179"/>
      <c r="J506" s="181"/>
    </row>
    <row r="507" spans="1:10" ht="30" x14ac:dyDescent="0.25">
      <c r="A507" s="179">
        <v>501</v>
      </c>
      <c r="B507" s="180" t="s">
        <v>514</v>
      </c>
      <c r="C507" s="179"/>
      <c r="D507" s="179" t="s">
        <v>606</v>
      </c>
      <c r="E507" s="179">
        <v>2</v>
      </c>
      <c r="F507" s="179"/>
      <c r="G507" s="179"/>
      <c r="H507" s="179"/>
      <c r="I507" s="179"/>
      <c r="J507" s="181"/>
    </row>
    <row r="508" spans="1:10" ht="30" x14ac:dyDescent="0.25">
      <c r="A508" s="179">
        <v>502</v>
      </c>
      <c r="B508" s="180" t="s">
        <v>515</v>
      </c>
      <c r="C508" s="179"/>
      <c r="D508" s="179" t="s">
        <v>606</v>
      </c>
      <c r="E508" s="179">
        <v>2</v>
      </c>
      <c r="F508" s="179"/>
      <c r="G508" s="179"/>
      <c r="H508" s="179"/>
      <c r="I508" s="179"/>
      <c r="J508" s="181"/>
    </row>
    <row r="509" spans="1:10" ht="45" x14ac:dyDescent="0.25">
      <c r="A509" s="179">
        <v>503</v>
      </c>
      <c r="B509" s="180" t="s">
        <v>516</v>
      </c>
      <c r="C509" s="179"/>
      <c r="D509" s="179" t="s">
        <v>606</v>
      </c>
      <c r="E509" s="179">
        <v>5</v>
      </c>
      <c r="F509" s="179"/>
      <c r="G509" s="179"/>
      <c r="H509" s="179"/>
      <c r="I509" s="179"/>
      <c r="J509" s="181"/>
    </row>
    <row r="510" spans="1:10" ht="30" x14ac:dyDescent="0.25">
      <c r="A510" s="179">
        <v>504</v>
      </c>
      <c r="B510" s="180" t="s">
        <v>517</v>
      </c>
      <c r="C510" s="179"/>
      <c r="D510" s="179" t="s">
        <v>606</v>
      </c>
      <c r="E510" s="179">
        <v>5</v>
      </c>
      <c r="F510" s="179"/>
      <c r="G510" s="179"/>
      <c r="H510" s="179"/>
      <c r="I510" s="179"/>
      <c r="J510" s="181"/>
    </row>
    <row r="511" spans="1:10" ht="60" x14ac:dyDescent="0.25">
      <c r="A511" s="179">
        <v>505</v>
      </c>
      <c r="B511" s="180" t="s">
        <v>1055</v>
      </c>
      <c r="C511" s="179" t="s">
        <v>648</v>
      </c>
      <c r="D511" s="179" t="s">
        <v>606</v>
      </c>
      <c r="E511" s="179">
        <v>1</v>
      </c>
      <c r="F511" s="179"/>
      <c r="G511" s="179"/>
      <c r="H511" s="179"/>
      <c r="I511" s="179"/>
      <c r="J511" s="179"/>
    </row>
    <row r="512" spans="1:10" ht="30" x14ac:dyDescent="0.25">
      <c r="A512" s="179">
        <v>506</v>
      </c>
      <c r="B512" s="180" t="s">
        <v>518</v>
      </c>
      <c r="C512" s="179"/>
      <c r="D512" s="179" t="s">
        <v>606</v>
      </c>
      <c r="E512" s="179">
        <v>5</v>
      </c>
      <c r="F512" s="179"/>
      <c r="G512" s="179"/>
      <c r="H512" s="179"/>
      <c r="I512" s="179"/>
      <c r="J512" s="181"/>
    </row>
    <row r="513" spans="1:10" ht="60" x14ac:dyDescent="0.25">
      <c r="A513" s="179">
        <v>507</v>
      </c>
      <c r="B513" s="180" t="s">
        <v>1056</v>
      </c>
      <c r="C513" s="179" t="s">
        <v>629</v>
      </c>
      <c r="D513" s="179" t="s">
        <v>606</v>
      </c>
      <c r="E513" s="179">
        <v>1</v>
      </c>
      <c r="F513" s="179"/>
      <c r="G513" s="179"/>
      <c r="H513" s="179"/>
      <c r="I513" s="179"/>
      <c r="J513" s="179"/>
    </row>
    <row r="514" spans="1:10" ht="60" x14ac:dyDescent="0.25">
      <c r="A514" s="179">
        <v>508</v>
      </c>
      <c r="B514" s="180" t="s">
        <v>1057</v>
      </c>
      <c r="C514" s="179" t="s">
        <v>629</v>
      </c>
      <c r="D514" s="179" t="s">
        <v>606</v>
      </c>
      <c r="E514" s="179">
        <v>1</v>
      </c>
      <c r="F514" s="179"/>
      <c r="G514" s="179"/>
      <c r="H514" s="179"/>
      <c r="I514" s="179"/>
      <c r="J514" s="179"/>
    </row>
    <row r="515" spans="1:10" ht="45" x14ac:dyDescent="0.25">
      <c r="A515" s="179">
        <v>509</v>
      </c>
      <c r="B515" s="180" t="s">
        <v>519</v>
      </c>
      <c r="C515" s="179"/>
      <c r="D515" s="179" t="s">
        <v>606</v>
      </c>
      <c r="E515" s="179">
        <v>1</v>
      </c>
      <c r="F515" s="179"/>
      <c r="G515" s="179"/>
      <c r="H515" s="179"/>
      <c r="I515" s="179"/>
      <c r="J515" s="181"/>
    </row>
    <row r="516" spans="1:10" ht="30" x14ac:dyDescent="0.25">
      <c r="A516" s="179">
        <v>510</v>
      </c>
      <c r="B516" s="180" t="s">
        <v>1058</v>
      </c>
      <c r="C516" s="179" t="s">
        <v>613</v>
      </c>
      <c r="D516" s="179" t="s">
        <v>606</v>
      </c>
      <c r="E516" s="179">
        <v>5</v>
      </c>
      <c r="F516" s="179"/>
      <c r="G516" s="179"/>
      <c r="H516" s="179"/>
      <c r="I516" s="179"/>
      <c r="J516" s="179"/>
    </row>
    <row r="517" spans="1:10" ht="30" x14ac:dyDescent="0.25">
      <c r="A517" s="179">
        <v>511</v>
      </c>
      <c r="B517" s="180" t="s">
        <v>1059</v>
      </c>
      <c r="C517" s="179" t="s">
        <v>613</v>
      </c>
      <c r="D517" s="179" t="s">
        <v>606</v>
      </c>
      <c r="E517" s="179">
        <v>5</v>
      </c>
      <c r="F517" s="179"/>
      <c r="G517" s="179"/>
      <c r="H517" s="179"/>
      <c r="I517" s="179"/>
      <c r="J517" s="179"/>
    </row>
    <row r="518" spans="1:10" ht="30" x14ac:dyDescent="0.25">
      <c r="A518" s="179">
        <v>512</v>
      </c>
      <c r="B518" s="180" t="s">
        <v>1060</v>
      </c>
      <c r="C518" s="179" t="s">
        <v>613</v>
      </c>
      <c r="D518" s="179" t="s">
        <v>606</v>
      </c>
      <c r="E518" s="179">
        <v>5</v>
      </c>
      <c r="F518" s="179"/>
      <c r="G518" s="179"/>
      <c r="H518" s="179"/>
      <c r="I518" s="179"/>
      <c r="J518" s="179"/>
    </row>
    <row r="519" spans="1:10" ht="30" x14ac:dyDescent="0.25">
      <c r="A519" s="179">
        <v>513</v>
      </c>
      <c r="B519" s="180" t="s">
        <v>1061</v>
      </c>
      <c r="C519" s="179" t="s">
        <v>613</v>
      </c>
      <c r="D519" s="179" t="s">
        <v>606</v>
      </c>
      <c r="E519" s="179">
        <v>1</v>
      </c>
      <c r="F519" s="179"/>
      <c r="G519" s="179"/>
      <c r="H519" s="179"/>
      <c r="I519" s="179"/>
      <c r="J519" s="179"/>
    </row>
    <row r="520" spans="1:10" ht="30" x14ac:dyDescent="0.25">
      <c r="A520" s="179">
        <v>514</v>
      </c>
      <c r="B520" s="180" t="s">
        <v>1062</v>
      </c>
      <c r="C520" s="179" t="s">
        <v>613</v>
      </c>
      <c r="D520" s="179" t="s">
        <v>606</v>
      </c>
      <c r="E520" s="179">
        <v>1</v>
      </c>
      <c r="F520" s="179"/>
      <c r="G520" s="179"/>
      <c r="H520" s="179"/>
      <c r="I520" s="179"/>
      <c r="J520" s="179"/>
    </row>
    <row r="521" spans="1:10" ht="30" x14ac:dyDescent="0.25">
      <c r="A521" s="179">
        <v>515</v>
      </c>
      <c r="B521" s="180" t="s">
        <v>1063</v>
      </c>
      <c r="C521" s="179" t="s">
        <v>613</v>
      </c>
      <c r="D521" s="179" t="s">
        <v>606</v>
      </c>
      <c r="E521" s="179">
        <v>1</v>
      </c>
      <c r="F521" s="179"/>
      <c r="G521" s="179"/>
      <c r="H521" s="179"/>
      <c r="I521" s="179"/>
      <c r="J521" s="179"/>
    </row>
    <row r="522" spans="1:10" ht="30" x14ac:dyDescent="0.25">
      <c r="A522" s="179">
        <v>516</v>
      </c>
      <c r="B522" s="180" t="s">
        <v>1064</v>
      </c>
      <c r="C522" s="179" t="s">
        <v>613</v>
      </c>
      <c r="D522" s="179" t="s">
        <v>606</v>
      </c>
      <c r="E522" s="179">
        <v>1</v>
      </c>
      <c r="F522" s="179"/>
      <c r="G522" s="179"/>
      <c r="H522" s="179"/>
      <c r="I522" s="179"/>
      <c r="J522" s="179"/>
    </row>
    <row r="523" spans="1:10" ht="30" x14ac:dyDescent="0.25">
      <c r="A523" s="179">
        <v>517</v>
      </c>
      <c r="B523" s="180" t="s">
        <v>1065</v>
      </c>
      <c r="C523" s="179" t="s">
        <v>613</v>
      </c>
      <c r="D523" s="179" t="s">
        <v>606</v>
      </c>
      <c r="E523" s="179">
        <v>1</v>
      </c>
      <c r="F523" s="179"/>
      <c r="G523" s="179"/>
      <c r="H523" s="179"/>
      <c r="I523" s="179"/>
      <c r="J523" s="179"/>
    </row>
    <row r="524" spans="1:10" ht="45" x14ac:dyDescent="0.25">
      <c r="A524" s="179">
        <v>518</v>
      </c>
      <c r="B524" s="180" t="s">
        <v>1066</v>
      </c>
      <c r="C524" s="179" t="s">
        <v>613</v>
      </c>
      <c r="D524" s="179" t="s">
        <v>606</v>
      </c>
      <c r="E524" s="179">
        <v>1</v>
      </c>
      <c r="F524" s="179"/>
      <c r="G524" s="179"/>
      <c r="H524" s="179"/>
      <c r="I524" s="179"/>
      <c r="J524" s="179"/>
    </row>
    <row r="525" spans="1:10" ht="30" x14ac:dyDescent="0.25">
      <c r="A525" s="179">
        <v>519</v>
      </c>
      <c r="B525" s="180" t="s">
        <v>1067</v>
      </c>
      <c r="C525" s="179" t="s">
        <v>608</v>
      </c>
      <c r="D525" s="179" t="s">
        <v>606</v>
      </c>
      <c r="E525" s="179">
        <v>3</v>
      </c>
      <c r="F525" s="179"/>
      <c r="G525" s="179"/>
      <c r="H525" s="179"/>
      <c r="I525" s="179"/>
      <c r="J525" s="179"/>
    </row>
    <row r="526" spans="1:10" ht="30" x14ac:dyDescent="0.25">
      <c r="A526" s="179">
        <v>520</v>
      </c>
      <c r="B526" s="180" t="s">
        <v>1068</v>
      </c>
      <c r="C526" s="179" t="s">
        <v>608</v>
      </c>
      <c r="D526" s="179" t="s">
        <v>606</v>
      </c>
      <c r="E526" s="179">
        <v>3</v>
      </c>
      <c r="F526" s="179"/>
      <c r="G526" s="179"/>
      <c r="H526" s="179"/>
      <c r="I526" s="179"/>
      <c r="J526" s="179"/>
    </row>
    <row r="527" spans="1:10" ht="30" x14ac:dyDescent="0.25">
      <c r="A527" s="179">
        <v>521</v>
      </c>
      <c r="B527" s="180" t="s">
        <v>1069</v>
      </c>
      <c r="C527" s="179" t="s">
        <v>608</v>
      </c>
      <c r="D527" s="179" t="s">
        <v>606</v>
      </c>
      <c r="E527" s="179">
        <v>3</v>
      </c>
      <c r="F527" s="179"/>
      <c r="G527" s="179"/>
      <c r="H527" s="179"/>
      <c r="I527" s="179"/>
      <c r="J527" s="179"/>
    </row>
    <row r="528" spans="1:10" ht="30" x14ac:dyDescent="0.25">
      <c r="A528" s="179">
        <v>522</v>
      </c>
      <c r="B528" s="180" t="s">
        <v>1070</v>
      </c>
      <c r="C528" s="179" t="s">
        <v>608</v>
      </c>
      <c r="D528" s="179" t="s">
        <v>606</v>
      </c>
      <c r="E528" s="179">
        <v>3</v>
      </c>
      <c r="F528" s="179"/>
      <c r="G528" s="179"/>
      <c r="H528" s="179"/>
      <c r="I528" s="179"/>
      <c r="J528" s="179"/>
    </row>
    <row r="529" spans="1:10" ht="30" x14ac:dyDescent="0.25">
      <c r="A529" s="179">
        <v>523</v>
      </c>
      <c r="B529" s="180" t="s">
        <v>1071</v>
      </c>
      <c r="C529" s="179" t="s">
        <v>613</v>
      </c>
      <c r="D529" s="179" t="s">
        <v>606</v>
      </c>
      <c r="E529" s="179">
        <v>10</v>
      </c>
      <c r="F529" s="179"/>
      <c r="G529" s="179"/>
      <c r="H529" s="179"/>
      <c r="I529" s="179"/>
      <c r="J529" s="179"/>
    </row>
    <row r="530" spans="1:10" ht="30" x14ac:dyDescent="0.25">
      <c r="A530" s="179">
        <v>524</v>
      </c>
      <c r="B530" s="180" t="s">
        <v>1072</v>
      </c>
      <c r="C530" s="179" t="s">
        <v>613</v>
      </c>
      <c r="D530" s="179" t="s">
        <v>606</v>
      </c>
      <c r="E530" s="179">
        <v>1</v>
      </c>
      <c r="F530" s="179"/>
      <c r="G530" s="179"/>
      <c r="H530" s="179"/>
      <c r="I530" s="179"/>
      <c r="J530" s="179"/>
    </row>
    <row r="531" spans="1:10" ht="30" x14ac:dyDescent="0.25">
      <c r="A531" s="179">
        <v>525</v>
      </c>
      <c r="B531" s="180" t="s">
        <v>1073</v>
      </c>
      <c r="C531" s="179" t="s">
        <v>613</v>
      </c>
      <c r="D531" s="179" t="s">
        <v>606</v>
      </c>
      <c r="E531" s="179">
        <v>5</v>
      </c>
      <c r="F531" s="179"/>
      <c r="G531" s="179"/>
      <c r="H531" s="179"/>
      <c r="I531" s="179"/>
      <c r="J531" s="179"/>
    </row>
    <row r="532" spans="1:10" ht="30" x14ac:dyDescent="0.25">
      <c r="A532" s="179">
        <v>526</v>
      </c>
      <c r="B532" s="180" t="s">
        <v>1074</v>
      </c>
      <c r="C532" s="179" t="s">
        <v>613</v>
      </c>
      <c r="D532" s="179" t="s">
        <v>606</v>
      </c>
      <c r="E532" s="179">
        <v>5</v>
      </c>
      <c r="F532" s="179"/>
      <c r="G532" s="179"/>
      <c r="H532" s="179"/>
      <c r="I532" s="179"/>
      <c r="J532" s="179"/>
    </row>
    <row r="533" spans="1:10" ht="30" x14ac:dyDescent="0.25">
      <c r="A533" s="179">
        <v>527</v>
      </c>
      <c r="B533" s="180" t="s">
        <v>1075</v>
      </c>
      <c r="C533" s="179" t="s">
        <v>613</v>
      </c>
      <c r="D533" s="179" t="s">
        <v>606</v>
      </c>
      <c r="E533" s="179">
        <v>1</v>
      </c>
      <c r="F533" s="179"/>
      <c r="G533" s="179"/>
      <c r="H533" s="179"/>
      <c r="I533" s="179"/>
      <c r="J533" s="179"/>
    </row>
    <row r="534" spans="1:10" ht="30" x14ac:dyDescent="0.25">
      <c r="A534" s="179">
        <v>528</v>
      </c>
      <c r="B534" s="180" t="s">
        <v>1076</v>
      </c>
      <c r="C534" s="179" t="s">
        <v>613</v>
      </c>
      <c r="D534" s="179" t="s">
        <v>606</v>
      </c>
      <c r="E534" s="179">
        <v>1</v>
      </c>
      <c r="F534" s="179"/>
      <c r="G534" s="179"/>
      <c r="H534" s="179"/>
      <c r="I534" s="179"/>
      <c r="J534" s="179"/>
    </row>
    <row r="535" spans="1:10" ht="30" x14ac:dyDescent="0.25">
      <c r="A535" s="179">
        <v>529</v>
      </c>
      <c r="B535" s="180" t="s">
        <v>1077</v>
      </c>
      <c r="C535" s="179" t="s">
        <v>613</v>
      </c>
      <c r="D535" s="179" t="s">
        <v>606</v>
      </c>
      <c r="E535" s="179">
        <v>1</v>
      </c>
      <c r="F535" s="179"/>
      <c r="G535" s="179"/>
      <c r="H535" s="179"/>
      <c r="I535" s="179"/>
      <c r="J535" s="179"/>
    </row>
    <row r="536" spans="1:10" ht="30" x14ac:dyDescent="0.25">
      <c r="A536" s="179">
        <v>530</v>
      </c>
      <c r="B536" s="180" t="s">
        <v>1078</v>
      </c>
      <c r="C536" s="179" t="s">
        <v>613</v>
      </c>
      <c r="D536" s="179" t="s">
        <v>606</v>
      </c>
      <c r="E536" s="179">
        <v>1</v>
      </c>
      <c r="F536" s="179"/>
      <c r="G536" s="179"/>
      <c r="H536" s="179"/>
      <c r="I536" s="179"/>
      <c r="J536" s="179"/>
    </row>
    <row r="537" spans="1:10" ht="30" x14ac:dyDescent="0.25">
      <c r="A537" s="179">
        <v>531</v>
      </c>
      <c r="B537" s="180" t="s">
        <v>1079</v>
      </c>
      <c r="C537" s="179" t="s">
        <v>613</v>
      </c>
      <c r="D537" s="179" t="s">
        <v>606</v>
      </c>
      <c r="E537" s="179">
        <v>1</v>
      </c>
      <c r="F537" s="179"/>
      <c r="G537" s="179"/>
      <c r="H537" s="179"/>
      <c r="I537" s="179"/>
      <c r="J537" s="179"/>
    </row>
    <row r="538" spans="1:10" ht="30" x14ac:dyDescent="0.25">
      <c r="A538" s="179">
        <v>532</v>
      </c>
      <c r="B538" s="180" t="s">
        <v>1080</v>
      </c>
      <c r="C538" s="179" t="s">
        <v>613</v>
      </c>
      <c r="D538" s="179" t="s">
        <v>606</v>
      </c>
      <c r="E538" s="179">
        <v>1</v>
      </c>
      <c r="F538" s="179"/>
      <c r="G538" s="179"/>
      <c r="H538" s="179"/>
      <c r="I538" s="179"/>
      <c r="J538" s="179"/>
    </row>
    <row r="539" spans="1:10" ht="30" x14ac:dyDescent="0.25">
      <c r="A539" s="179">
        <v>533</v>
      </c>
      <c r="B539" s="180" t="s">
        <v>1081</v>
      </c>
      <c r="C539" s="179" t="s">
        <v>613</v>
      </c>
      <c r="D539" s="179" t="s">
        <v>606</v>
      </c>
      <c r="E539" s="179">
        <v>1</v>
      </c>
      <c r="F539" s="179"/>
      <c r="G539" s="179"/>
      <c r="H539" s="179"/>
      <c r="I539" s="179"/>
      <c r="J539" s="179"/>
    </row>
    <row r="540" spans="1:10" ht="30" x14ac:dyDescent="0.25">
      <c r="A540" s="179">
        <v>534</v>
      </c>
      <c r="B540" s="180" t="s">
        <v>1082</v>
      </c>
      <c r="C540" s="179" t="s">
        <v>613</v>
      </c>
      <c r="D540" s="179" t="s">
        <v>606</v>
      </c>
      <c r="E540" s="179">
        <v>1</v>
      </c>
      <c r="F540" s="179"/>
      <c r="G540" s="179"/>
      <c r="H540" s="179"/>
      <c r="I540" s="179"/>
      <c r="J540" s="179"/>
    </row>
    <row r="541" spans="1:10" ht="30" x14ac:dyDescent="0.25">
      <c r="A541" s="179">
        <v>535</v>
      </c>
      <c r="B541" s="180" t="s">
        <v>1083</v>
      </c>
      <c r="C541" s="179" t="s">
        <v>613</v>
      </c>
      <c r="D541" s="179" t="s">
        <v>606</v>
      </c>
      <c r="E541" s="179">
        <v>1</v>
      </c>
      <c r="F541" s="179"/>
      <c r="G541" s="179"/>
      <c r="H541" s="179"/>
      <c r="I541" s="179"/>
      <c r="J541" s="179"/>
    </row>
    <row r="542" spans="1:10" ht="30" x14ac:dyDescent="0.25">
      <c r="A542" s="179">
        <v>536</v>
      </c>
      <c r="B542" s="180" t="s">
        <v>1084</v>
      </c>
      <c r="C542" s="179" t="s">
        <v>613</v>
      </c>
      <c r="D542" s="179" t="s">
        <v>606</v>
      </c>
      <c r="E542" s="179">
        <v>3</v>
      </c>
      <c r="F542" s="179"/>
      <c r="G542" s="179"/>
      <c r="H542" s="179"/>
      <c r="I542" s="179"/>
      <c r="J542" s="179"/>
    </row>
    <row r="543" spans="1:10" ht="30" x14ac:dyDescent="0.25">
      <c r="A543" s="179">
        <v>537</v>
      </c>
      <c r="B543" s="180" t="s">
        <v>1085</v>
      </c>
      <c r="C543" s="179" t="s">
        <v>613</v>
      </c>
      <c r="D543" s="179" t="s">
        <v>606</v>
      </c>
      <c r="E543" s="179">
        <v>2</v>
      </c>
      <c r="F543" s="179"/>
      <c r="G543" s="179"/>
      <c r="H543" s="179"/>
      <c r="I543" s="179"/>
      <c r="J543" s="179"/>
    </row>
    <row r="544" spans="1:10" ht="30" x14ac:dyDescent="0.25">
      <c r="A544" s="179">
        <v>538</v>
      </c>
      <c r="B544" s="180" t="s">
        <v>1086</v>
      </c>
      <c r="C544" s="179" t="s">
        <v>613</v>
      </c>
      <c r="D544" s="179" t="s">
        <v>606</v>
      </c>
      <c r="E544" s="179">
        <v>2</v>
      </c>
      <c r="F544" s="179"/>
      <c r="G544" s="179"/>
      <c r="H544" s="179"/>
      <c r="I544" s="179"/>
      <c r="J544" s="179"/>
    </row>
    <row r="545" spans="1:10" ht="30" x14ac:dyDescent="0.25">
      <c r="A545" s="179">
        <v>539</v>
      </c>
      <c r="B545" s="180" t="s">
        <v>1087</v>
      </c>
      <c r="C545" s="179" t="s">
        <v>613</v>
      </c>
      <c r="D545" s="179" t="s">
        <v>606</v>
      </c>
      <c r="E545" s="179">
        <v>1</v>
      </c>
      <c r="F545" s="179"/>
      <c r="G545" s="179"/>
      <c r="H545" s="179"/>
      <c r="I545" s="179"/>
      <c r="J545" s="179"/>
    </row>
    <row r="546" spans="1:10" ht="30" x14ac:dyDescent="0.25">
      <c r="A546" s="179">
        <v>540</v>
      </c>
      <c r="B546" s="180" t="s">
        <v>1088</v>
      </c>
      <c r="C546" s="179" t="s">
        <v>613</v>
      </c>
      <c r="D546" s="179" t="s">
        <v>606</v>
      </c>
      <c r="E546" s="179">
        <v>1</v>
      </c>
      <c r="F546" s="179"/>
      <c r="G546" s="179"/>
      <c r="H546" s="179"/>
      <c r="I546" s="179"/>
      <c r="J546" s="179"/>
    </row>
    <row r="547" spans="1:10" ht="30" x14ac:dyDescent="0.25">
      <c r="A547" s="179">
        <v>541</v>
      </c>
      <c r="B547" s="180" t="s">
        <v>1089</v>
      </c>
      <c r="C547" s="179" t="s">
        <v>613</v>
      </c>
      <c r="D547" s="179" t="s">
        <v>606</v>
      </c>
      <c r="E547" s="179">
        <v>1</v>
      </c>
      <c r="F547" s="179"/>
      <c r="G547" s="179"/>
      <c r="H547" s="179"/>
      <c r="I547" s="179"/>
      <c r="J547" s="179"/>
    </row>
    <row r="548" spans="1:10" ht="30" x14ac:dyDescent="0.25">
      <c r="A548" s="179">
        <v>542</v>
      </c>
      <c r="B548" s="180" t="s">
        <v>1090</v>
      </c>
      <c r="C548" s="179" t="s">
        <v>613</v>
      </c>
      <c r="D548" s="179" t="s">
        <v>606</v>
      </c>
      <c r="E548" s="179">
        <v>2</v>
      </c>
      <c r="F548" s="179"/>
      <c r="G548" s="179"/>
      <c r="H548" s="179"/>
      <c r="I548" s="179"/>
      <c r="J548" s="179"/>
    </row>
    <row r="549" spans="1:10" ht="30" x14ac:dyDescent="0.25">
      <c r="A549" s="179">
        <v>543</v>
      </c>
      <c r="B549" s="180" t="s">
        <v>1091</v>
      </c>
      <c r="C549" s="179" t="s">
        <v>613</v>
      </c>
      <c r="D549" s="179" t="s">
        <v>606</v>
      </c>
      <c r="E549" s="179">
        <v>3</v>
      </c>
      <c r="F549" s="179"/>
      <c r="G549" s="179"/>
      <c r="H549" s="179"/>
      <c r="I549" s="179"/>
      <c r="J549" s="179"/>
    </row>
    <row r="550" spans="1:10" ht="30" x14ac:dyDescent="0.25">
      <c r="A550" s="179">
        <v>544</v>
      </c>
      <c r="B550" s="180" t="s">
        <v>1092</v>
      </c>
      <c r="C550" s="179" t="s">
        <v>613</v>
      </c>
      <c r="D550" s="179" t="s">
        <v>606</v>
      </c>
      <c r="E550" s="179">
        <v>6</v>
      </c>
      <c r="F550" s="179"/>
      <c r="G550" s="179"/>
      <c r="H550" s="179"/>
      <c r="I550" s="179"/>
      <c r="J550" s="179"/>
    </row>
    <row r="551" spans="1:10" ht="30" x14ac:dyDescent="0.25">
      <c r="A551" s="179">
        <v>545</v>
      </c>
      <c r="B551" s="180" t="s">
        <v>1093</v>
      </c>
      <c r="C551" s="179" t="s">
        <v>613</v>
      </c>
      <c r="D551" s="179" t="s">
        <v>606</v>
      </c>
      <c r="E551" s="179">
        <v>2</v>
      </c>
      <c r="F551" s="179"/>
      <c r="G551" s="179"/>
      <c r="H551" s="179"/>
      <c r="I551" s="179"/>
      <c r="J551" s="179"/>
    </row>
    <row r="552" spans="1:10" ht="30" x14ac:dyDescent="0.25">
      <c r="A552" s="179">
        <v>546</v>
      </c>
      <c r="B552" s="180" t="s">
        <v>1094</v>
      </c>
      <c r="C552" s="179" t="s">
        <v>613</v>
      </c>
      <c r="D552" s="179" t="s">
        <v>606</v>
      </c>
      <c r="E552" s="179">
        <v>6</v>
      </c>
      <c r="F552" s="179"/>
      <c r="G552" s="179"/>
      <c r="H552" s="179"/>
      <c r="I552" s="179"/>
      <c r="J552" s="179"/>
    </row>
    <row r="553" spans="1:10" ht="30" x14ac:dyDescent="0.25">
      <c r="A553" s="179">
        <v>547</v>
      </c>
      <c r="B553" s="180" t="s">
        <v>1095</v>
      </c>
      <c r="C553" s="179" t="s">
        <v>613</v>
      </c>
      <c r="D553" s="179" t="s">
        <v>606</v>
      </c>
      <c r="E553" s="179">
        <v>6</v>
      </c>
      <c r="F553" s="179"/>
      <c r="G553" s="179"/>
      <c r="H553" s="179"/>
      <c r="I553" s="179"/>
      <c r="J553" s="179"/>
    </row>
    <row r="554" spans="1:10" ht="30" x14ac:dyDescent="0.25">
      <c r="A554" s="179">
        <v>548</v>
      </c>
      <c r="B554" s="180" t="s">
        <v>1096</v>
      </c>
      <c r="C554" s="179" t="s">
        <v>613</v>
      </c>
      <c r="D554" s="179" t="s">
        <v>606</v>
      </c>
      <c r="E554" s="179">
        <v>1</v>
      </c>
      <c r="F554" s="179"/>
      <c r="G554" s="179"/>
      <c r="H554" s="179"/>
      <c r="I554" s="179"/>
      <c r="J554" s="179"/>
    </row>
    <row r="555" spans="1:10" ht="30" x14ac:dyDescent="0.25">
      <c r="A555" s="179">
        <v>549</v>
      </c>
      <c r="B555" s="180" t="s">
        <v>1097</v>
      </c>
      <c r="C555" s="179" t="s">
        <v>613</v>
      </c>
      <c r="D555" s="179" t="s">
        <v>606</v>
      </c>
      <c r="E555" s="179">
        <v>1</v>
      </c>
      <c r="F555" s="179"/>
      <c r="G555" s="179"/>
      <c r="H555" s="179"/>
      <c r="I555" s="179"/>
      <c r="J555" s="179"/>
    </row>
    <row r="556" spans="1:10" ht="30" x14ac:dyDescent="0.25">
      <c r="A556" s="179">
        <v>550</v>
      </c>
      <c r="B556" s="180" t="s">
        <v>1098</v>
      </c>
      <c r="C556" s="179" t="s">
        <v>613</v>
      </c>
      <c r="D556" s="179" t="s">
        <v>606</v>
      </c>
      <c r="E556" s="179">
        <v>1</v>
      </c>
      <c r="F556" s="179"/>
      <c r="G556" s="179"/>
      <c r="H556" s="179"/>
      <c r="I556" s="179"/>
      <c r="J556" s="179"/>
    </row>
    <row r="557" spans="1:10" ht="30" x14ac:dyDescent="0.25">
      <c r="A557" s="179">
        <v>551</v>
      </c>
      <c r="B557" s="180" t="s">
        <v>1099</v>
      </c>
      <c r="C557" s="179" t="s">
        <v>613</v>
      </c>
      <c r="D557" s="179" t="s">
        <v>606</v>
      </c>
      <c r="E557" s="179">
        <v>6</v>
      </c>
      <c r="F557" s="179"/>
      <c r="G557" s="179"/>
      <c r="H557" s="179"/>
      <c r="I557" s="179"/>
      <c r="J557" s="179"/>
    </row>
    <row r="558" spans="1:10" ht="30" x14ac:dyDescent="0.25">
      <c r="A558" s="179">
        <v>552</v>
      </c>
      <c r="B558" s="180" t="s">
        <v>1100</v>
      </c>
      <c r="C558" s="179" t="s">
        <v>613</v>
      </c>
      <c r="D558" s="179" t="s">
        <v>606</v>
      </c>
      <c r="E558" s="179">
        <v>6</v>
      </c>
      <c r="F558" s="179"/>
      <c r="G558" s="179"/>
      <c r="H558" s="179"/>
      <c r="I558" s="179"/>
      <c r="J558" s="179"/>
    </row>
    <row r="559" spans="1:10" ht="30" x14ac:dyDescent="0.25">
      <c r="A559" s="179">
        <v>553</v>
      </c>
      <c r="B559" s="180" t="s">
        <v>1101</v>
      </c>
      <c r="C559" s="179" t="s">
        <v>613</v>
      </c>
      <c r="D559" s="179" t="s">
        <v>606</v>
      </c>
      <c r="E559" s="179">
        <v>6</v>
      </c>
      <c r="F559" s="179"/>
      <c r="G559" s="179"/>
      <c r="H559" s="179"/>
      <c r="I559" s="179"/>
      <c r="J559" s="179"/>
    </row>
    <row r="560" spans="1:10" ht="30" x14ac:dyDescent="0.25">
      <c r="A560" s="179">
        <v>554</v>
      </c>
      <c r="B560" s="180" t="s">
        <v>1102</v>
      </c>
      <c r="C560" s="179" t="s">
        <v>613</v>
      </c>
      <c r="D560" s="179" t="s">
        <v>606</v>
      </c>
      <c r="E560" s="179">
        <v>1</v>
      </c>
      <c r="F560" s="179"/>
      <c r="G560" s="179"/>
      <c r="H560" s="179"/>
      <c r="I560" s="179"/>
      <c r="J560" s="179"/>
    </row>
    <row r="561" spans="1:10" ht="30" x14ac:dyDescent="0.25">
      <c r="A561" s="179">
        <v>555</v>
      </c>
      <c r="B561" s="180" t="s">
        <v>1103</v>
      </c>
      <c r="C561" s="179" t="s">
        <v>613</v>
      </c>
      <c r="D561" s="179" t="s">
        <v>606</v>
      </c>
      <c r="E561" s="179">
        <v>1</v>
      </c>
      <c r="F561" s="179"/>
      <c r="G561" s="179"/>
      <c r="H561" s="179"/>
      <c r="I561" s="179"/>
      <c r="J561" s="179"/>
    </row>
    <row r="562" spans="1:10" ht="30" x14ac:dyDescent="0.25">
      <c r="A562" s="179">
        <v>556</v>
      </c>
      <c r="B562" s="180" t="s">
        <v>1104</v>
      </c>
      <c r="C562" s="179" t="s">
        <v>613</v>
      </c>
      <c r="D562" s="179" t="s">
        <v>606</v>
      </c>
      <c r="E562" s="179">
        <v>5</v>
      </c>
      <c r="F562" s="179"/>
      <c r="G562" s="179"/>
      <c r="H562" s="179"/>
      <c r="I562" s="179"/>
      <c r="J562" s="179"/>
    </row>
    <row r="563" spans="1:10" ht="30" x14ac:dyDescent="0.25">
      <c r="A563" s="179">
        <v>557</v>
      </c>
      <c r="B563" s="180" t="s">
        <v>1105</v>
      </c>
      <c r="C563" s="179" t="s">
        <v>613</v>
      </c>
      <c r="D563" s="179" t="s">
        <v>606</v>
      </c>
      <c r="E563" s="179">
        <v>5</v>
      </c>
      <c r="F563" s="179"/>
      <c r="G563" s="179"/>
      <c r="H563" s="179"/>
      <c r="I563" s="179"/>
      <c r="J563" s="179"/>
    </row>
    <row r="564" spans="1:10" ht="30" x14ac:dyDescent="0.25">
      <c r="A564" s="179">
        <v>558</v>
      </c>
      <c r="B564" s="180" t="s">
        <v>1106</v>
      </c>
      <c r="C564" s="179" t="s">
        <v>613</v>
      </c>
      <c r="D564" s="179" t="s">
        <v>606</v>
      </c>
      <c r="E564" s="179">
        <v>1</v>
      </c>
      <c r="F564" s="179"/>
      <c r="G564" s="179"/>
      <c r="H564" s="179"/>
      <c r="I564" s="179"/>
      <c r="J564" s="179"/>
    </row>
    <row r="565" spans="1:10" ht="30" x14ac:dyDescent="0.25">
      <c r="A565" s="179">
        <v>559</v>
      </c>
      <c r="B565" s="180" t="s">
        <v>1107</v>
      </c>
      <c r="C565" s="179" t="s">
        <v>613</v>
      </c>
      <c r="D565" s="179" t="s">
        <v>606</v>
      </c>
      <c r="E565" s="179">
        <v>1</v>
      </c>
      <c r="F565" s="179"/>
      <c r="G565" s="179"/>
      <c r="H565" s="179"/>
      <c r="I565" s="179"/>
      <c r="J565" s="179"/>
    </row>
    <row r="566" spans="1:10" ht="30" x14ac:dyDescent="0.25">
      <c r="A566" s="179">
        <v>560</v>
      </c>
      <c r="B566" s="180" t="s">
        <v>1108</v>
      </c>
      <c r="C566" s="179" t="s">
        <v>613</v>
      </c>
      <c r="D566" s="179" t="s">
        <v>606</v>
      </c>
      <c r="E566" s="179">
        <v>1</v>
      </c>
      <c r="F566" s="179"/>
      <c r="G566" s="179"/>
      <c r="H566" s="179"/>
      <c r="I566" s="179"/>
      <c r="J566" s="179"/>
    </row>
    <row r="567" spans="1:10" ht="30" x14ac:dyDescent="0.25">
      <c r="A567" s="179">
        <v>561</v>
      </c>
      <c r="B567" s="180" t="s">
        <v>1109</v>
      </c>
      <c r="C567" s="179" t="s">
        <v>613</v>
      </c>
      <c r="D567" s="179" t="s">
        <v>606</v>
      </c>
      <c r="E567" s="179">
        <v>5</v>
      </c>
      <c r="F567" s="179"/>
      <c r="G567" s="179"/>
      <c r="H567" s="179"/>
      <c r="I567" s="179"/>
      <c r="J567" s="179"/>
    </row>
    <row r="568" spans="1:10" ht="30" x14ac:dyDescent="0.25">
      <c r="A568" s="179">
        <v>562</v>
      </c>
      <c r="B568" s="180" t="s">
        <v>1110</v>
      </c>
      <c r="C568" s="179" t="s">
        <v>613</v>
      </c>
      <c r="D568" s="179" t="s">
        <v>606</v>
      </c>
      <c r="E568" s="179">
        <v>5</v>
      </c>
      <c r="F568" s="179"/>
      <c r="G568" s="179"/>
      <c r="H568" s="179"/>
      <c r="I568" s="179"/>
      <c r="J568" s="179"/>
    </row>
    <row r="569" spans="1:10" ht="30" x14ac:dyDescent="0.25">
      <c r="A569" s="179">
        <v>563</v>
      </c>
      <c r="B569" s="180" t="s">
        <v>1111</v>
      </c>
      <c r="C569" s="179" t="s">
        <v>613</v>
      </c>
      <c r="D569" s="179" t="s">
        <v>606</v>
      </c>
      <c r="E569" s="179">
        <v>1</v>
      </c>
      <c r="F569" s="179"/>
      <c r="G569" s="179"/>
      <c r="H569" s="179"/>
      <c r="I569" s="179"/>
      <c r="J569" s="179"/>
    </row>
    <row r="570" spans="1:10" ht="30" x14ac:dyDescent="0.25">
      <c r="A570" s="179">
        <v>564</v>
      </c>
      <c r="B570" s="180" t="s">
        <v>1112</v>
      </c>
      <c r="C570" s="179" t="s">
        <v>613</v>
      </c>
      <c r="D570" s="179" t="s">
        <v>606</v>
      </c>
      <c r="E570" s="179">
        <v>1</v>
      </c>
      <c r="F570" s="179"/>
      <c r="G570" s="179"/>
      <c r="H570" s="179"/>
      <c r="I570" s="179"/>
      <c r="J570" s="179"/>
    </row>
    <row r="571" spans="1:10" ht="45" x14ac:dyDescent="0.25">
      <c r="A571" s="179">
        <v>565</v>
      </c>
      <c r="B571" s="180" t="s">
        <v>1113</v>
      </c>
      <c r="C571" s="179"/>
      <c r="D571" s="179" t="s">
        <v>606</v>
      </c>
      <c r="E571" s="179">
        <v>1</v>
      </c>
      <c r="F571" s="179"/>
      <c r="G571" s="179"/>
      <c r="H571" s="179"/>
      <c r="I571" s="179"/>
      <c r="J571" s="181"/>
    </row>
    <row r="572" spans="1:10" ht="30" x14ac:dyDescent="0.25">
      <c r="A572" s="179">
        <v>566</v>
      </c>
      <c r="B572" s="180" t="s">
        <v>1114</v>
      </c>
      <c r="C572" s="179"/>
      <c r="D572" s="179" t="s">
        <v>606</v>
      </c>
      <c r="E572" s="179">
        <v>1</v>
      </c>
      <c r="F572" s="179"/>
      <c r="G572" s="179"/>
      <c r="H572" s="179"/>
      <c r="I572" s="179"/>
      <c r="J572" s="181"/>
    </row>
    <row r="573" spans="1:10" ht="30" x14ac:dyDescent="0.25">
      <c r="A573" s="179">
        <v>567</v>
      </c>
      <c r="B573" s="180" t="s">
        <v>1115</v>
      </c>
      <c r="C573" s="179" t="s">
        <v>613</v>
      </c>
      <c r="D573" s="179" t="s">
        <v>606</v>
      </c>
      <c r="E573" s="179">
        <v>3</v>
      </c>
      <c r="F573" s="179"/>
      <c r="G573" s="179"/>
      <c r="H573" s="179"/>
      <c r="I573" s="179"/>
      <c r="J573" s="179"/>
    </row>
    <row r="574" spans="1:10" ht="30" x14ac:dyDescent="0.25">
      <c r="A574" s="179">
        <v>568</v>
      </c>
      <c r="B574" s="180" t="s">
        <v>1116</v>
      </c>
      <c r="C574" s="179" t="s">
        <v>613</v>
      </c>
      <c r="D574" s="179" t="s">
        <v>606</v>
      </c>
      <c r="E574" s="179">
        <v>2</v>
      </c>
      <c r="F574" s="179"/>
      <c r="G574" s="179"/>
      <c r="H574" s="179"/>
      <c r="I574" s="179"/>
      <c r="J574" s="179"/>
    </row>
    <row r="575" spans="1:10" ht="105" x14ac:dyDescent="0.25">
      <c r="A575" s="179">
        <v>569</v>
      </c>
      <c r="B575" s="180" t="s">
        <v>1117</v>
      </c>
      <c r="C575" s="179" t="s">
        <v>605</v>
      </c>
      <c r="D575" s="179" t="s">
        <v>606</v>
      </c>
      <c r="E575" s="179">
        <v>1</v>
      </c>
      <c r="F575" s="179"/>
      <c r="G575" s="179"/>
      <c r="H575" s="179"/>
      <c r="I575" s="179"/>
      <c r="J575" s="179"/>
    </row>
    <row r="576" spans="1:10" ht="60" x14ac:dyDescent="0.25">
      <c r="A576" s="179">
        <v>570</v>
      </c>
      <c r="B576" s="180" t="s">
        <v>1118</v>
      </c>
      <c r="C576" s="179" t="s">
        <v>613</v>
      </c>
      <c r="D576" s="179" t="s">
        <v>606</v>
      </c>
      <c r="E576" s="179">
        <v>1</v>
      </c>
      <c r="F576" s="179"/>
      <c r="G576" s="179"/>
      <c r="H576" s="179"/>
      <c r="I576" s="179"/>
      <c r="J576" s="179"/>
    </row>
    <row r="577" spans="1:10" ht="30" x14ac:dyDescent="0.25">
      <c r="A577" s="179">
        <v>571</v>
      </c>
      <c r="B577" s="180" t="s">
        <v>1119</v>
      </c>
      <c r="C577" s="179" t="s">
        <v>613</v>
      </c>
      <c r="D577" s="179" t="s">
        <v>606</v>
      </c>
      <c r="E577" s="179">
        <v>1</v>
      </c>
      <c r="F577" s="179"/>
      <c r="G577" s="179"/>
      <c r="H577" s="179"/>
      <c r="I577" s="179"/>
      <c r="J577" s="179"/>
    </row>
    <row r="578" spans="1:10" ht="30" x14ac:dyDescent="0.25">
      <c r="A578" s="179">
        <v>572</v>
      </c>
      <c r="B578" s="180" t="s">
        <v>1120</v>
      </c>
      <c r="C578" s="179" t="s">
        <v>613</v>
      </c>
      <c r="D578" s="179" t="s">
        <v>606</v>
      </c>
      <c r="E578" s="179">
        <v>1</v>
      </c>
      <c r="F578" s="179"/>
      <c r="G578" s="179"/>
      <c r="H578" s="179"/>
      <c r="I578" s="179"/>
      <c r="J578" s="179"/>
    </row>
    <row r="579" spans="1:10" ht="30" x14ac:dyDescent="0.25">
      <c r="A579" s="179">
        <v>573</v>
      </c>
      <c r="B579" s="180" t="s">
        <v>1121</v>
      </c>
      <c r="C579" s="179" t="s">
        <v>613</v>
      </c>
      <c r="D579" s="179" t="s">
        <v>606</v>
      </c>
      <c r="E579" s="179">
        <v>1</v>
      </c>
      <c r="F579" s="179"/>
      <c r="G579" s="179"/>
      <c r="H579" s="179"/>
      <c r="I579" s="179"/>
      <c r="J579" s="179"/>
    </row>
    <row r="580" spans="1:10" ht="30" x14ac:dyDescent="0.25">
      <c r="A580" s="179">
        <v>574</v>
      </c>
      <c r="B580" s="180" t="s">
        <v>1122</v>
      </c>
      <c r="C580" s="179" t="s">
        <v>613</v>
      </c>
      <c r="D580" s="179" t="s">
        <v>606</v>
      </c>
      <c r="E580" s="179">
        <v>1</v>
      </c>
      <c r="F580" s="179"/>
      <c r="G580" s="179"/>
      <c r="H580" s="179"/>
      <c r="I580" s="179"/>
      <c r="J580" s="179"/>
    </row>
    <row r="581" spans="1:10" ht="30" x14ac:dyDescent="0.25">
      <c r="A581" s="179">
        <v>575</v>
      </c>
      <c r="B581" s="180" t="s">
        <v>1123</v>
      </c>
      <c r="C581" s="179" t="s">
        <v>613</v>
      </c>
      <c r="D581" s="179" t="s">
        <v>606</v>
      </c>
      <c r="E581" s="179">
        <v>1</v>
      </c>
      <c r="F581" s="179"/>
      <c r="G581" s="179"/>
      <c r="H581" s="179"/>
      <c r="I581" s="179"/>
      <c r="J581" s="179"/>
    </row>
    <row r="582" spans="1:10" ht="30" x14ac:dyDescent="0.25">
      <c r="A582" s="179">
        <v>576</v>
      </c>
      <c r="B582" s="180" t="s">
        <v>1124</v>
      </c>
      <c r="C582" s="179" t="s">
        <v>613</v>
      </c>
      <c r="D582" s="179" t="s">
        <v>606</v>
      </c>
      <c r="E582" s="179">
        <v>3</v>
      </c>
      <c r="F582" s="179"/>
      <c r="G582" s="179"/>
      <c r="H582" s="179"/>
      <c r="I582" s="179"/>
      <c r="J582" s="179"/>
    </row>
    <row r="583" spans="1:10" ht="30" x14ac:dyDescent="0.25">
      <c r="A583" s="179">
        <v>577</v>
      </c>
      <c r="B583" s="180" t="s">
        <v>1125</v>
      </c>
      <c r="C583" s="179" t="s">
        <v>613</v>
      </c>
      <c r="D583" s="179" t="s">
        <v>606</v>
      </c>
      <c r="E583" s="179">
        <v>3</v>
      </c>
      <c r="F583" s="179"/>
      <c r="G583" s="179"/>
      <c r="H583" s="179"/>
      <c r="I583" s="179"/>
      <c r="J583" s="179"/>
    </row>
    <row r="584" spans="1:10" ht="30" x14ac:dyDescent="0.25">
      <c r="A584" s="179">
        <v>578</v>
      </c>
      <c r="B584" s="180" t="s">
        <v>1126</v>
      </c>
      <c r="C584" s="179" t="s">
        <v>613</v>
      </c>
      <c r="D584" s="179" t="s">
        <v>606</v>
      </c>
      <c r="E584" s="179">
        <v>3</v>
      </c>
      <c r="F584" s="179"/>
      <c r="G584" s="179"/>
      <c r="H584" s="179"/>
      <c r="I584" s="179"/>
      <c r="J584" s="179"/>
    </row>
    <row r="585" spans="1:10" ht="30" x14ac:dyDescent="0.25">
      <c r="A585" s="179">
        <v>579</v>
      </c>
      <c r="B585" s="180" t="s">
        <v>1127</v>
      </c>
      <c r="C585" s="179" t="s">
        <v>613</v>
      </c>
      <c r="D585" s="179" t="s">
        <v>606</v>
      </c>
      <c r="E585" s="179">
        <v>1</v>
      </c>
      <c r="F585" s="179"/>
      <c r="G585" s="179"/>
      <c r="H585" s="179"/>
      <c r="I585" s="179"/>
      <c r="J585" s="179"/>
    </row>
    <row r="586" spans="1:10" ht="60" x14ac:dyDescent="0.25">
      <c r="A586" s="179">
        <v>580</v>
      </c>
      <c r="B586" s="180" t="s">
        <v>1128</v>
      </c>
      <c r="C586" s="179" t="s">
        <v>629</v>
      </c>
      <c r="D586" s="179" t="s">
        <v>558</v>
      </c>
      <c r="E586" s="179">
        <v>50</v>
      </c>
      <c r="F586" s="179"/>
      <c r="G586" s="179"/>
      <c r="H586" s="179"/>
      <c r="I586" s="179"/>
      <c r="J586" s="179"/>
    </row>
    <row r="587" spans="1:10" ht="45" x14ac:dyDescent="0.25">
      <c r="A587" s="179">
        <v>581</v>
      </c>
      <c r="B587" s="180" t="s">
        <v>1129</v>
      </c>
      <c r="C587" s="179" t="s">
        <v>613</v>
      </c>
      <c r="D587" s="179" t="s">
        <v>606</v>
      </c>
      <c r="E587" s="179">
        <v>1</v>
      </c>
      <c r="F587" s="179"/>
      <c r="G587" s="179"/>
      <c r="H587" s="179"/>
      <c r="I587" s="179"/>
      <c r="J587" s="179"/>
    </row>
    <row r="588" spans="1:10" ht="30" x14ac:dyDescent="0.25">
      <c r="A588" s="179">
        <v>582</v>
      </c>
      <c r="B588" s="180" t="s">
        <v>1130</v>
      </c>
      <c r="C588" s="179" t="s">
        <v>613</v>
      </c>
      <c r="D588" s="179" t="s">
        <v>606</v>
      </c>
      <c r="E588" s="179">
        <v>3</v>
      </c>
      <c r="F588" s="179"/>
      <c r="G588" s="179"/>
      <c r="H588" s="179"/>
      <c r="I588" s="179"/>
      <c r="J588" s="179"/>
    </row>
    <row r="589" spans="1:10" ht="105" x14ac:dyDescent="0.25">
      <c r="A589" s="179">
        <v>583</v>
      </c>
      <c r="B589" s="180" t="s">
        <v>1131</v>
      </c>
      <c r="C589" s="179" t="s">
        <v>629</v>
      </c>
      <c r="D589" s="179" t="s">
        <v>606</v>
      </c>
      <c r="E589" s="179">
        <v>1</v>
      </c>
      <c r="F589" s="179"/>
      <c r="G589" s="179"/>
      <c r="H589" s="179"/>
      <c r="I589" s="179"/>
      <c r="J589" s="179"/>
    </row>
    <row r="590" spans="1:10" ht="120" x14ac:dyDescent="0.25">
      <c r="A590" s="179">
        <v>584</v>
      </c>
      <c r="B590" s="180" t="s">
        <v>1132</v>
      </c>
      <c r="C590" s="179" t="s">
        <v>629</v>
      </c>
      <c r="D590" s="179" t="s">
        <v>606</v>
      </c>
      <c r="E590" s="179">
        <v>1</v>
      </c>
      <c r="F590" s="179"/>
      <c r="G590" s="179"/>
      <c r="H590" s="179"/>
      <c r="I590" s="179"/>
      <c r="J590" s="179"/>
    </row>
    <row r="591" spans="1:10" ht="120" x14ac:dyDescent="0.25">
      <c r="A591" s="179">
        <v>585</v>
      </c>
      <c r="B591" s="180" t="s">
        <v>1133</v>
      </c>
      <c r="C591" s="179" t="s">
        <v>605</v>
      </c>
      <c r="D591" s="179" t="s">
        <v>606</v>
      </c>
      <c r="E591" s="179">
        <v>1</v>
      </c>
      <c r="F591" s="179"/>
      <c r="G591" s="179"/>
      <c r="H591" s="179"/>
      <c r="I591" s="179"/>
      <c r="J591" s="179"/>
    </row>
    <row r="592" spans="1:10" ht="30" x14ac:dyDescent="0.25">
      <c r="A592" s="179">
        <v>586</v>
      </c>
      <c r="B592" s="180" t="s">
        <v>1134</v>
      </c>
      <c r="C592" s="179" t="s">
        <v>613</v>
      </c>
      <c r="D592" s="179" t="s">
        <v>606</v>
      </c>
      <c r="E592" s="179">
        <v>3</v>
      </c>
      <c r="F592" s="179"/>
      <c r="G592" s="179"/>
      <c r="H592" s="179"/>
      <c r="I592" s="179"/>
      <c r="J592" s="179"/>
    </row>
    <row r="593" spans="1:10" ht="60" x14ac:dyDescent="0.25">
      <c r="A593" s="179">
        <v>587</v>
      </c>
      <c r="B593" s="180" t="s">
        <v>1135</v>
      </c>
      <c r="C593" s="179" t="s">
        <v>629</v>
      </c>
      <c r="D593" s="179" t="s">
        <v>507</v>
      </c>
      <c r="E593" s="179">
        <v>1</v>
      </c>
      <c r="F593" s="179"/>
      <c r="G593" s="179"/>
      <c r="H593" s="179"/>
      <c r="I593" s="179"/>
      <c r="J593" s="179"/>
    </row>
    <row r="594" spans="1:10" ht="30" x14ac:dyDescent="0.25">
      <c r="A594" s="179">
        <v>588</v>
      </c>
      <c r="B594" s="180" t="s">
        <v>1136</v>
      </c>
      <c r="C594" s="179" t="s">
        <v>648</v>
      </c>
      <c r="D594" s="179" t="s">
        <v>606</v>
      </c>
      <c r="E594" s="179">
        <v>1</v>
      </c>
      <c r="F594" s="179"/>
      <c r="G594" s="179"/>
      <c r="H594" s="179"/>
      <c r="I594" s="179"/>
      <c r="J594" s="179"/>
    </row>
    <row r="595" spans="1:10" ht="30" x14ac:dyDescent="0.25">
      <c r="A595" s="179">
        <v>589</v>
      </c>
      <c r="B595" s="180" t="s">
        <v>1137</v>
      </c>
      <c r="C595" s="179" t="s">
        <v>648</v>
      </c>
      <c r="D595" s="179" t="s">
        <v>606</v>
      </c>
      <c r="E595" s="179">
        <v>1</v>
      </c>
      <c r="F595" s="179"/>
      <c r="G595" s="179"/>
      <c r="H595" s="179"/>
      <c r="I595" s="179"/>
      <c r="J595" s="179"/>
    </row>
    <row r="596" spans="1:10" ht="30" x14ac:dyDescent="0.25">
      <c r="A596" s="179">
        <v>590</v>
      </c>
      <c r="B596" s="180" t="s">
        <v>520</v>
      </c>
      <c r="C596" s="179"/>
      <c r="D596" s="179" t="s">
        <v>606</v>
      </c>
      <c r="E596" s="179">
        <v>5</v>
      </c>
      <c r="F596" s="179"/>
      <c r="G596" s="179"/>
      <c r="H596" s="179"/>
      <c r="I596" s="179"/>
      <c r="J596" s="181"/>
    </row>
    <row r="597" spans="1:10" ht="45" x14ac:dyDescent="0.25">
      <c r="A597" s="179">
        <v>591</v>
      </c>
      <c r="B597" s="180" t="s">
        <v>521</v>
      </c>
      <c r="C597" s="179"/>
      <c r="D597" s="179" t="s">
        <v>606</v>
      </c>
      <c r="E597" s="179">
        <v>5</v>
      </c>
      <c r="F597" s="179"/>
      <c r="G597" s="179"/>
      <c r="H597" s="179"/>
      <c r="I597" s="179"/>
      <c r="J597" s="181"/>
    </row>
    <row r="598" spans="1:10" ht="30" x14ac:dyDescent="0.25">
      <c r="A598" s="179">
        <v>592</v>
      </c>
      <c r="B598" s="180" t="s">
        <v>522</v>
      </c>
      <c r="C598" s="179"/>
      <c r="D598" s="179" t="s">
        <v>606</v>
      </c>
      <c r="E598" s="179">
        <v>5</v>
      </c>
      <c r="F598" s="179"/>
      <c r="G598" s="179"/>
      <c r="H598" s="179"/>
      <c r="I598" s="179"/>
      <c r="J598" s="181"/>
    </row>
    <row r="599" spans="1:10" ht="30" x14ac:dyDescent="0.25">
      <c r="A599" s="179">
        <v>593</v>
      </c>
      <c r="B599" s="180" t="s">
        <v>523</v>
      </c>
      <c r="C599" s="179"/>
      <c r="D599" s="179" t="s">
        <v>606</v>
      </c>
      <c r="E599" s="179">
        <v>5</v>
      </c>
      <c r="F599" s="179"/>
      <c r="G599" s="179"/>
      <c r="H599" s="179"/>
      <c r="I599" s="179"/>
      <c r="J599" s="181"/>
    </row>
    <row r="600" spans="1:10" ht="30" x14ac:dyDescent="0.25">
      <c r="A600" s="179">
        <v>594</v>
      </c>
      <c r="B600" s="180" t="s">
        <v>1138</v>
      </c>
      <c r="C600" s="179" t="s">
        <v>648</v>
      </c>
      <c r="D600" s="179" t="s">
        <v>606</v>
      </c>
      <c r="E600" s="179">
        <v>5</v>
      </c>
      <c r="F600" s="179"/>
      <c r="G600" s="179"/>
      <c r="H600" s="179"/>
      <c r="I600" s="179"/>
      <c r="J600" s="179"/>
    </row>
    <row r="601" spans="1:10" ht="30" x14ac:dyDescent="0.25">
      <c r="A601" s="179">
        <v>595</v>
      </c>
      <c r="B601" s="180" t="s">
        <v>1139</v>
      </c>
      <c r="C601" s="179" t="s">
        <v>648</v>
      </c>
      <c r="D601" s="179" t="s">
        <v>606</v>
      </c>
      <c r="E601" s="179">
        <v>3</v>
      </c>
      <c r="F601" s="179"/>
      <c r="G601" s="179"/>
      <c r="H601" s="179"/>
      <c r="I601" s="179"/>
      <c r="J601" s="179"/>
    </row>
    <row r="602" spans="1:10" ht="30" x14ac:dyDescent="0.25">
      <c r="A602" s="179">
        <v>596</v>
      </c>
      <c r="B602" s="180" t="s">
        <v>524</v>
      </c>
      <c r="C602" s="179"/>
      <c r="D602" s="179" t="s">
        <v>606</v>
      </c>
      <c r="E602" s="179">
        <v>5</v>
      </c>
      <c r="F602" s="179"/>
      <c r="G602" s="179"/>
      <c r="H602" s="179"/>
      <c r="I602" s="179"/>
      <c r="J602" s="181"/>
    </row>
    <row r="603" spans="1:10" ht="30" x14ac:dyDescent="0.25">
      <c r="A603" s="179">
        <v>597</v>
      </c>
      <c r="B603" s="180" t="s">
        <v>1140</v>
      </c>
      <c r="C603" s="179" t="s">
        <v>648</v>
      </c>
      <c r="D603" s="179" t="s">
        <v>606</v>
      </c>
      <c r="E603" s="179">
        <v>10</v>
      </c>
      <c r="F603" s="179"/>
      <c r="G603" s="179"/>
      <c r="H603" s="179"/>
      <c r="I603" s="179"/>
      <c r="J603" s="179"/>
    </row>
    <row r="604" spans="1:10" ht="30" x14ac:dyDescent="0.25">
      <c r="A604" s="179">
        <v>598</v>
      </c>
      <c r="B604" s="180" t="s">
        <v>1141</v>
      </c>
      <c r="C604" s="179" t="s">
        <v>648</v>
      </c>
      <c r="D604" s="179" t="s">
        <v>606</v>
      </c>
      <c r="E604" s="179">
        <v>15</v>
      </c>
      <c r="F604" s="179"/>
      <c r="G604" s="179"/>
      <c r="H604" s="179"/>
      <c r="I604" s="179"/>
      <c r="J604" s="179"/>
    </row>
    <row r="605" spans="1:10" ht="30" x14ac:dyDescent="0.25">
      <c r="A605" s="179">
        <v>599</v>
      </c>
      <c r="B605" s="180" t="s">
        <v>1142</v>
      </c>
      <c r="C605" s="179" t="s">
        <v>648</v>
      </c>
      <c r="D605" s="179" t="s">
        <v>606</v>
      </c>
      <c r="E605" s="179">
        <v>10</v>
      </c>
      <c r="F605" s="179"/>
      <c r="G605" s="179"/>
      <c r="H605" s="179"/>
      <c r="I605" s="179"/>
      <c r="J605" s="179"/>
    </row>
    <row r="606" spans="1:10" ht="30" x14ac:dyDescent="0.25">
      <c r="A606" s="179">
        <v>600</v>
      </c>
      <c r="B606" s="180" t="s">
        <v>1143</v>
      </c>
      <c r="C606" s="179" t="s">
        <v>648</v>
      </c>
      <c r="D606" s="179" t="s">
        <v>606</v>
      </c>
      <c r="E606" s="179">
        <v>150</v>
      </c>
      <c r="F606" s="179"/>
      <c r="G606" s="179"/>
      <c r="H606" s="179"/>
      <c r="I606" s="179"/>
      <c r="J606" s="179"/>
    </row>
    <row r="607" spans="1:10" ht="30" x14ac:dyDescent="0.25">
      <c r="A607" s="179">
        <v>601</v>
      </c>
      <c r="B607" s="180" t="s">
        <v>1144</v>
      </c>
      <c r="C607" s="179" t="s">
        <v>648</v>
      </c>
      <c r="D607" s="179" t="s">
        <v>606</v>
      </c>
      <c r="E607" s="179">
        <v>100</v>
      </c>
      <c r="F607" s="179"/>
      <c r="G607" s="179"/>
      <c r="H607" s="179"/>
      <c r="I607" s="179"/>
      <c r="J607" s="179"/>
    </row>
    <row r="608" spans="1:10" ht="30" x14ac:dyDescent="0.25">
      <c r="A608" s="179">
        <v>602</v>
      </c>
      <c r="B608" s="180" t="s">
        <v>1145</v>
      </c>
      <c r="C608" s="179" t="s">
        <v>648</v>
      </c>
      <c r="D608" s="179" t="s">
        <v>606</v>
      </c>
      <c r="E608" s="179">
        <v>100</v>
      </c>
      <c r="F608" s="179"/>
      <c r="G608" s="179"/>
      <c r="H608" s="179"/>
      <c r="I608" s="179"/>
      <c r="J608" s="179"/>
    </row>
    <row r="609" spans="1:10" ht="30" x14ac:dyDescent="0.25">
      <c r="A609" s="179">
        <v>603</v>
      </c>
      <c r="B609" s="180" t="s">
        <v>1146</v>
      </c>
      <c r="C609" s="179" t="s">
        <v>648</v>
      </c>
      <c r="D609" s="179" t="s">
        <v>606</v>
      </c>
      <c r="E609" s="179">
        <v>100</v>
      </c>
      <c r="F609" s="179"/>
      <c r="G609" s="179"/>
      <c r="H609" s="179"/>
      <c r="I609" s="179"/>
      <c r="J609" s="179"/>
    </row>
    <row r="610" spans="1:10" ht="30" x14ac:dyDescent="0.25">
      <c r="A610" s="179">
        <v>604</v>
      </c>
      <c r="B610" s="180" t="s">
        <v>1147</v>
      </c>
      <c r="C610" s="179"/>
      <c r="D610" s="179"/>
      <c r="E610" s="179"/>
      <c r="F610" s="179"/>
      <c r="G610" s="179"/>
      <c r="H610" s="179"/>
      <c r="I610" s="179"/>
      <c r="J610" s="181"/>
    </row>
    <row r="611" spans="1:10" ht="45" x14ac:dyDescent="0.25">
      <c r="A611" s="179">
        <v>605</v>
      </c>
      <c r="B611" s="180" t="s">
        <v>1148</v>
      </c>
      <c r="C611" s="179" t="s">
        <v>613</v>
      </c>
      <c r="D611" s="179" t="s">
        <v>606</v>
      </c>
      <c r="E611" s="179">
        <v>1</v>
      </c>
      <c r="F611" s="179"/>
      <c r="G611" s="179"/>
      <c r="H611" s="179"/>
      <c r="I611" s="179"/>
      <c r="J611" s="179"/>
    </row>
    <row r="612" spans="1:10" ht="45" x14ac:dyDescent="0.25">
      <c r="A612" s="179">
        <v>606</v>
      </c>
      <c r="B612" s="180" t="s">
        <v>1149</v>
      </c>
      <c r="C612" s="179" t="s">
        <v>613</v>
      </c>
      <c r="D612" s="179" t="s">
        <v>606</v>
      </c>
      <c r="E612" s="179">
        <v>1</v>
      </c>
      <c r="F612" s="179"/>
      <c r="G612" s="179"/>
      <c r="H612" s="179"/>
      <c r="I612" s="179"/>
      <c r="J612" s="179"/>
    </row>
    <row r="613" spans="1:10" ht="45" x14ac:dyDescent="0.25">
      <c r="A613" s="179">
        <v>607</v>
      </c>
      <c r="B613" s="180" t="s">
        <v>1150</v>
      </c>
      <c r="C613" s="179" t="s">
        <v>613</v>
      </c>
      <c r="D613" s="179" t="s">
        <v>606</v>
      </c>
      <c r="E613" s="179">
        <v>1</v>
      </c>
      <c r="F613" s="179"/>
      <c r="G613" s="179"/>
      <c r="H613" s="179"/>
      <c r="I613" s="179"/>
      <c r="J613" s="179"/>
    </row>
    <row r="614" spans="1:10" ht="30" x14ac:dyDescent="0.25">
      <c r="A614" s="179">
        <v>608</v>
      </c>
      <c r="B614" s="180" t="s">
        <v>1151</v>
      </c>
      <c r="C614" s="179" t="s">
        <v>613</v>
      </c>
      <c r="D614" s="179" t="s">
        <v>606</v>
      </c>
      <c r="E614" s="179">
        <v>1</v>
      </c>
      <c r="F614" s="179"/>
      <c r="G614" s="179"/>
      <c r="H614" s="179"/>
      <c r="I614" s="179"/>
      <c r="J614" s="179"/>
    </row>
    <row r="615" spans="1:10" ht="45" x14ac:dyDescent="0.25">
      <c r="A615" s="179">
        <v>609</v>
      </c>
      <c r="B615" s="180" t="s">
        <v>525</v>
      </c>
      <c r="C615" s="179"/>
      <c r="D615" s="179" t="s">
        <v>606</v>
      </c>
      <c r="E615" s="179">
        <v>1</v>
      </c>
      <c r="F615" s="179"/>
      <c r="G615" s="179"/>
      <c r="H615" s="179"/>
      <c r="I615" s="179"/>
      <c r="J615" s="181"/>
    </row>
    <row r="616" spans="1:10" ht="30" x14ac:dyDescent="0.25">
      <c r="A616" s="179">
        <v>610</v>
      </c>
      <c r="B616" s="180" t="s">
        <v>1152</v>
      </c>
      <c r="C616" s="179" t="s">
        <v>605</v>
      </c>
      <c r="D616" s="179" t="s">
        <v>606</v>
      </c>
      <c r="E616" s="179">
        <v>50</v>
      </c>
      <c r="F616" s="179"/>
      <c r="G616" s="179"/>
      <c r="H616" s="179"/>
      <c r="I616" s="179"/>
      <c r="J616" s="179"/>
    </row>
    <row r="617" spans="1:10" ht="30" x14ac:dyDescent="0.25">
      <c r="A617" s="179">
        <v>611</v>
      </c>
      <c r="B617" s="180" t="s">
        <v>1153</v>
      </c>
      <c r="C617" s="179" t="s">
        <v>605</v>
      </c>
      <c r="D617" s="179" t="s">
        <v>606</v>
      </c>
      <c r="E617" s="179">
        <v>50</v>
      </c>
      <c r="F617" s="179"/>
      <c r="G617" s="179"/>
      <c r="H617" s="179"/>
      <c r="I617" s="179"/>
      <c r="J617" s="179"/>
    </row>
    <row r="618" spans="1:10" ht="30" x14ac:dyDescent="0.25">
      <c r="A618" s="179">
        <v>612</v>
      </c>
      <c r="B618" s="180" t="s">
        <v>1154</v>
      </c>
      <c r="C618" s="179" t="s">
        <v>605</v>
      </c>
      <c r="D618" s="179" t="s">
        <v>507</v>
      </c>
      <c r="E618" s="179">
        <v>10</v>
      </c>
      <c r="F618" s="179"/>
      <c r="G618" s="179"/>
      <c r="H618" s="179"/>
      <c r="I618" s="179"/>
      <c r="J618" s="179"/>
    </row>
    <row r="619" spans="1:10" ht="30" x14ac:dyDescent="0.25">
      <c r="A619" s="179">
        <v>613</v>
      </c>
      <c r="B619" s="180" t="s">
        <v>526</v>
      </c>
      <c r="C619" s="179"/>
      <c r="D619" s="179" t="s">
        <v>466</v>
      </c>
      <c r="E619" s="179">
        <v>20</v>
      </c>
      <c r="F619" s="179"/>
      <c r="G619" s="179"/>
      <c r="H619" s="179"/>
      <c r="I619" s="179"/>
      <c r="J619" s="181"/>
    </row>
    <row r="620" spans="1:10" ht="30" x14ac:dyDescent="0.25">
      <c r="A620" s="179">
        <v>614</v>
      </c>
      <c r="B620" s="180" t="s">
        <v>1155</v>
      </c>
      <c r="C620" s="179" t="s">
        <v>608</v>
      </c>
      <c r="D620" s="179" t="s">
        <v>447</v>
      </c>
      <c r="E620" s="179">
        <v>1</v>
      </c>
      <c r="F620" s="179"/>
      <c r="G620" s="179"/>
      <c r="H620" s="179"/>
      <c r="I620" s="179"/>
      <c r="J620" s="179"/>
    </row>
    <row r="621" spans="1:10" ht="30" x14ac:dyDescent="0.25">
      <c r="A621" s="179">
        <v>615</v>
      </c>
      <c r="B621" s="180" t="s">
        <v>1156</v>
      </c>
      <c r="C621" s="179" t="s">
        <v>608</v>
      </c>
      <c r="D621" s="179" t="s">
        <v>447</v>
      </c>
      <c r="E621" s="179">
        <v>1</v>
      </c>
      <c r="F621" s="179"/>
      <c r="G621" s="179"/>
      <c r="H621" s="179"/>
      <c r="I621" s="179"/>
      <c r="J621" s="179"/>
    </row>
    <row r="622" spans="1:10" ht="45" x14ac:dyDescent="0.25">
      <c r="A622" s="179">
        <v>616</v>
      </c>
      <c r="B622" s="180" t="s">
        <v>527</v>
      </c>
      <c r="C622" s="179"/>
      <c r="D622" s="179" t="s">
        <v>447</v>
      </c>
      <c r="E622" s="179">
        <v>1</v>
      </c>
      <c r="F622" s="179"/>
      <c r="G622" s="179"/>
      <c r="H622" s="179"/>
      <c r="I622" s="179"/>
      <c r="J622" s="181"/>
    </row>
    <row r="623" spans="1:10" ht="30" x14ac:dyDescent="0.25">
      <c r="A623" s="179">
        <v>617</v>
      </c>
      <c r="B623" s="180" t="s">
        <v>1157</v>
      </c>
      <c r="C623" s="179" t="s">
        <v>648</v>
      </c>
      <c r="D623" s="179" t="s">
        <v>606</v>
      </c>
      <c r="E623" s="179">
        <v>1</v>
      </c>
      <c r="F623" s="179"/>
      <c r="G623" s="179"/>
      <c r="H623" s="179"/>
      <c r="I623" s="179"/>
      <c r="J623" s="179"/>
    </row>
    <row r="624" spans="1:10" ht="30" x14ac:dyDescent="0.25">
      <c r="A624" s="179">
        <v>618</v>
      </c>
      <c r="B624" s="180" t="s">
        <v>1158</v>
      </c>
      <c r="C624" s="179" t="s">
        <v>648</v>
      </c>
      <c r="D624" s="179" t="s">
        <v>606</v>
      </c>
      <c r="E624" s="179">
        <v>15</v>
      </c>
      <c r="F624" s="179"/>
      <c r="G624" s="179"/>
      <c r="H624" s="179"/>
      <c r="I624" s="179"/>
      <c r="J624" s="179"/>
    </row>
    <row r="625" spans="1:10" ht="30" x14ac:dyDescent="0.25">
      <c r="A625" s="179">
        <v>619</v>
      </c>
      <c r="B625" s="180" t="s">
        <v>528</v>
      </c>
      <c r="C625" s="179"/>
      <c r="D625" s="179" t="s">
        <v>447</v>
      </c>
      <c r="E625" s="179">
        <v>1</v>
      </c>
      <c r="F625" s="179"/>
      <c r="G625" s="179"/>
      <c r="H625" s="179"/>
      <c r="I625" s="179"/>
      <c r="J625" s="181"/>
    </row>
    <row r="626" spans="1:10" ht="45" x14ac:dyDescent="0.25">
      <c r="A626" s="179">
        <v>620</v>
      </c>
      <c r="B626" s="180" t="s">
        <v>529</v>
      </c>
      <c r="C626" s="179"/>
      <c r="D626" s="179" t="s">
        <v>447</v>
      </c>
      <c r="E626" s="179">
        <v>1</v>
      </c>
      <c r="F626" s="179"/>
      <c r="G626" s="179"/>
      <c r="H626" s="179"/>
      <c r="I626" s="179"/>
      <c r="J626" s="181"/>
    </row>
    <row r="627" spans="1:10" ht="30" x14ac:dyDescent="0.25">
      <c r="A627" s="179">
        <v>621</v>
      </c>
      <c r="B627" s="180" t="s">
        <v>530</v>
      </c>
      <c r="C627" s="179"/>
      <c r="D627" s="179" t="s">
        <v>447</v>
      </c>
      <c r="E627" s="179">
        <v>1</v>
      </c>
      <c r="F627" s="179"/>
      <c r="G627" s="179"/>
      <c r="H627" s="179"/>
      <c r="I627" s="179"/>
      <c r="J627" s="181"/>
    </row>
    <row r="628" spans="1:10" ht="30" x14ac:dyDescent="0.25">
      <c r="A628" s="179">
        <v>622</v>
      </c>
      <c r="B628" s="180" t="s">
        <v>1159</v>
      </c>
      <c r="C628" s="179" t="s">
        <v>648</v>
      </c>
      <c r="D628" s="179" t="s">
        <v>606</v>
      </c>
      <c r="E628" s="179">
        <v>3</v>
      </c>
      <c r="F628" s="179"/>
      <c r="G628" s="179"/>
      <c r="H628" s="179"/>
      <c r="I628" s="179"/>
      <c r="J628" s="179"/>
    </row>
    <row r="629" spans="1:10" ht="30" x14ac:dyDescent="0.25">
      <c r="A629" s="179">
        <v>623</v>
      </c>
      <c r="B629" s="180" t="s">
        <v>1160</v>
      </c>
      <c r="C629" s="179" t="s">
        <v>648</v>
      </c>
      <c r="D629" s="179" t="s">
        <v>606</v>
      </c>
      <c r="E629" s="179">
        <v>5</v>
      </c>
      <c r="F629" s="179"/>
      <c r="G629" s="179"/>
      <c r="H629" s="179"/>
      <c r="I629" s="179"/>
      <c r="J629" s="179"/>
    </row>
    <row r="630" spans="1:10" ht="45" x14ac:dyDescent="0.25">
      <c r="A630" s="179">
        <v>624</v>
      </c>
      <c r="B630" s="180" t="s">
        <v>1161</v>
      </c>
      <c r="C630" s="179" t="s">
        <v>648</v>
      </c>
      <c r="D630" s="179" t="s">
        <v>606</v>
      </c>
      <c r="E630" s="179">
        <v>5</v>
      </c>
      <c r="F630" s="179"/>
      <c r="G630" s="179"/>
      <c r="H630" s="179"/>
      <c r="I630" s="179"/>
      <c r="J630" s="179"/>
    </row>
    <row r="631" spans="1:10" ht="45" x14ac:dyDescent="0.25">
      <c r="A631" s="179">
        <v>625</v>
      </c>
      <c r="B631" s="180" t="s">
        <v>1162</v>
      </c>
      <c r="C631" s="179" t="s">
        <v>648</v>
      </c>
      <c r="D631" s="179" t="s">
        <v>606</v>
      </c>
      <c r="E631" s="179">
        <v>5</v>
      </c>
      <c r="F631" s="179"/>
      <c r="G631" s="179"/>
      <c r="H631" s="179"/>
      <c r="I631" s="179"/>
      <c r="J631" s="179"/>
    </row>
    <row r="632" spans="1:10" ht="45" x14ac:dyDescent="0.25">
      <c r="A632" s="179">
        <v>626</v>
      </c>
      <c r="B632" s="180" t="s">
        <v>1163</v>
      </c>
      <c r="C632" s="179" t="s">
        <v>648</v>
      </c>
      <c r="D632" s="179" t="s">
        <v>606</v>
      </c>
      <c r="E632" s="179">
        <v>20</v>
      </c>
      <c r="F632" s="179"/>
      <c r="G632" s="179"/>
      <c r="H632" s="179"/>
      <c r="I632" s="179"/>
      <c r="J632" s="179"/>
    </row>
    <row r="633" spans="1:10" ht="30" x14ac:dyDescent="0.25">
      <c r="A633" s="179">
        <v>627</v>
      </c>
      <c r="B633" s="180" t="s">
        <v>1164</v>
      </c>
      <c r="C633" s="179" t="s">
        <v>613</v>
      </c>
      <c r="D633" s="179" t="s">
        <v>606</v>
      </c>
      <c r="E633" s="179">
        <v>1</v>
      </c>
      <c r="F633" s="179"/>
      <c r="G633" s="179"/>
      <c r="H633" s="179"/>
      <c r="I633" s="179"/>
      <c r="J633" s="179"/>
    </row>
    <row r="634" spans="1:10" ht="30" x14ac:dyDescent="0.25">
      <c r="A634" s="179">
        <v>628</v>
      </c>
      <c r="B634" s="180" t="s">
        <v>1165</v>
      </c>
      <c r="C634" s="179" t="s">
        <v>613</v>
      </c>
      <c r="D634" s="179" t="s">
        <v>606</v>
      </c>
      <c r="E634" s="179">
        <v>3</v>
      </c>
      <c r="F634" s="179"/>
      <c r="G634" s="179"/>
      <c r="H634" s="179"/>
      <c r="I634" s="179"/>
      <c r="J634" s="179"/>
    </row>
    <row r="635" spans="1:10" ht="30" x14ac:dyDescent="0.25">
      <c r="A635" s="179">
        <v>629</v>
      </c>
      <c r="B635" s="180" t="s">
        <v>1166</v>
      </c>
      <c r="C635" s="179" t="s">
        <v>613</v>
      </c>
      <c r="D635" s="179" t="s">
        <v>606</v>
      </c>
      <c r="E635" s="179">
        <v>1</v>
      </c>
      <c r="F635" s="179"/>
      <c r="G635" s="179"/>
      <c r="H635" s="179"/>
      <c r="I635" s="179"/>
      <c r="J635" s="179"/>
    </row>
    <row r="636" spans="1:10" ht="30" x14ac:dyDescent="0.25">
      <c r="A636" s="179">
        <v>630</v>
      </c>
      <c r="B636" s="180" t="s">
        <v>1167</v>
      </c>
      <c r="C636" s="179" t="s">
        <v>613</v>
      </c>
      <c r="D636" s="179" t="s">
        <v>606</v>
      </c>
      <c r="E636" s="179">
        <v>1</v>
      </c>
      <c r="F636" s="179"/>
      <c r="G636" s="179"/>
      <c r="H636" s="179"/>
      <c r="I636" s="179"/>
      <c r="J636" s="179"/>
    </row>
    <row r="637" spans="1:10" ht="45" x14ac:dyDescent="0.25">
      <c r="A637" s="179">
        <v>631</v>
      </c>
      <c r="B637" s="180" t="s">
        <v>1168</v>
      </c>
      <c r="C637" s="179" t="s">
        <v>613</v>
      </c>
      <c r="D637" s="179" t="s">
        <v>606</v>
      </c>
      <c r="E637" s="179">
        <v>5</v>
      </c>
      <c r="F637" s="179"/>
      <c r="G637" s="179"/>
      <c r="H637" s="179"/>
      <c r="I637" s="179"/>
      <c r="J637" s="179"/>
    </row>
    <row r="638" spans="1:10" ht="45" x14ac:dyDescent="0.25">
      <c r="A638" s="179">
        <v>632</v>
      </c>
      <c r="B638" s="180" t="s">
        <v>1169</v>
      </c>
      <c r="C638" s="179" t="s">
        <v>613</v>
      </c>
      <c r="D638" s="179" t="s">
        <v>606</v>
      </c>
      <c r="E638" s="179">
        <v>5</v>
      </c>
      <c r="F638" s="179"/>
      <c r="G638" s="179"/>
      <c r="H638" s="179"/>
      <c r="I638" s="179"/>
      <c r="J638" s="179"/>
    </row>
    <row r="639" spans="1:10" ht="45" x14ac:dyDescent="0.25">
      <c r="A639" s="179">
        <v>633</v>
      </c>
      <c r="B639" s="180" t="s">
        <v>1170</v>
      </c>
      <c r="C639" s="179" t="s">
        <v>613</v>
      </c>
      <c r="D639" s="179" t="s">
        <v>606</v>
      </c>
      <c r="E639" s="179">
        <v>5</v>
      </c>
      <c r="F639" s="179"/>
      <c r="G639" s="179"/>
      <c r="H639" s="179"/>
      <c r="I639" s="179"/>
      <c r="J639" s="179"/>
    </row>
    <row r="640" spans="1:10" ht="45" x14ac:dyDescent="0.25">
      <c r="A640" s="179">
        <v>634</v>
      </c>
      <c r="B640" s="180" t="s">
        <v>1171</v>
      </c>
      <c r="C640" s="179" t="s">
        <v>613</v>
      </c>
      <c r="D640" s="179" t="s">
        <v>606</v>
      </c>
      <c r="E640" s="179">
        <v>5</v>
      </c>
      <c r="F640" s="179"/>
      <c r="G640" s="179"/>
      <c r="H640" s="179"/>
      <c r="I640" s="179"/>
      <c r="J640" s="179"/>
    </row>
    <row r="641" spans="1:10" ht="45" x14ac:dyDescent="0.25">
      <c r="A641" s="179">
        <v>635</v>
      </c>
      <c r="B641" s="180" t="s">
        <v>1172</v>
      </c>
      <c r="C641" s="179" t="s">
        <v>613</v>
      </c>
      <c r="D641" s="179" t="s">
        <v>606</v>
      </c>
      <c r="E641" s="179">
        <v>1</v>
      </c>
      <c r="F641" s="179"/>
      <c r="G641" s="179"/>
      <c r="H641" s="179"/>
      <c r="I641" s="179"/>
      <c r="J641" s="179"/>
    </row>
    <row r="642" spans="1:10" ht="45" x14ac:dyDescent="0.25">
      <c r="A642" s="179">
        <v>636</v>
      </c>
      <c r="B642" s="180" t="s">
        <v>1173</v>
      </c>
      <c r="C642" s="179" t="s">
        <v>613</v>
      </c>
      <c r="D642" s="179" t="s">
        <v>606</v>
      </c>
      <c r="E642" s="179">
        <v>1</v>
      </c>
      <c r="F642" s="179"/>
      <c r="G642" s="179"/>
      <c r="H642" s="179"/>
      <c r="I642" s="179"/>
      <c r="J642" s="179"/>
    </row>
    <row r="643" spans="1:10" ht="45" x14ac:dyDescent="0.25">
      <c r="A643" s="179">
        <v>637</v>
      </c>
      <c r="B643" s="180" t="s">
        <v>1174</v>
      </c>
      <c r="C643" s="179" t="s">
        <v>613</v>
      </c>
      <c r="D643" s="179" t="s">
        <v>606</v>
      </c>
      <c r="E643" s="179">
        <v>5</v>
      </c>
      <c r="F643" s="179"/>
      <c r="G643" s="179"/>
      <c r="H643" s="179"/>
      <c r="I643" s="179"/>
      <c r="J643" s="179"/>
    </row>
    <row r="644" spans="1:10" ht="45" x14ac:dyDescent="0.25">
      <c r="A644" s="179">
        <v>638</v>
      </c>
      <c r="B644" s="180" t="s">
        <v>1175</v>
      </c>
      <c r="C644" s="179" t="s">
        <v>613</v>
      </c>
      <c r="D644" s="179" t="s">
        <v>606</v>
      </c>
      <c r="E644" s="179">
        <v>5</v>
      </c>
      <c r="F644" s="179"/>
      <c r="G644" s="179"/>
      <c r="H644" s="179"/>
      <c r="I644" s="179"/>
      <c r="J644" s="179"/>
    </row>
    <row r="645" spans="1:10" ht="45" x14ac:dyDescent="0.25">
      <c r="A645" s="179">
        <v>639</v>
      </c>
      <c r="B645" s="180" t="s">
        <v>1176</v>
      </c>
      <c r="C645" s="179" t="s">
        <v>613</v>
      </c>
      <c r="D645" s="179" t="s">
        <v>606</v>
      </c>
      <c r="E645" s="179">
        <v>2</v>
      </c>
      <c r="F645" s="179"/>
      <c r="G645" s="179"/>
      <c r="H645" s="179"/>
      <c r="I645" s="179"/>
      <c r="J645" s="179"/>
    </row>
    <row r="646" spans="1:10" ht="45" x14ac:dyDescent="0.25">
      <c r="A646" s="179">
        <v>640</v>
      </c>
      <c r="B646" s="180" t="s">
        <v>1177</v>
      </c>
      <c r="C646" s="179" t="s">
        <v>613</v>
      </c>
      <c r="D646" s="179" t="s">
        <v>606</v>
      </c>
      <c r="E646" s="179">
        <v>5</v>
      </c>
      <c r="F646" s="179"/>
      <c r="G646" s="179"/>
      <c r="H646" s="179"/>
      <c r="I646" s="179"/>
      <c r="J646" s="179"/>
    </row>
    <row r="647" spans="1:10" ht="45" x14ac:dyDescent="0.25">
      <c r="A647" s="179">
        <v>641</v>
      </c>
      <c r="B647" s="180" t="s">
        <v>1178</v>
      </c>
      <c r="C647" s="179" t="s">
        <v>613</v>
      </c>
      <c r="D647" s="179" t="s">
        <v>606</v>
      </c>
      <c r="E647" s="179">
        <v>1</v>
      </c>
      <c r="F647" s="179"/>
      <c r="G647" s="179"/>
      <c r="H647" s="179"/>
      <c r="I647" s="179"/>
      <c r="J647" s="179"/>
    </row>
    <row r="648" spans="1:10" ht="45" x14ac:dyDescent="0.25">
      <c r="A648" s="179">
        <v>642</v>
      </c>
      <c r="B648" s="180" t="s">
        <v>1179</v>
      </c>
      <c r="C648" s="179" t="s">
        <v>613</v>
      </c>
      <c r="D648" s="179" t="s">
        <v>606</v>
      </c>
      <c r="E648" s="179">
        <v>1</v>
      </c>
      <c r="F648" s="179"/>
      <c r="G648" s="179"/>
      <c r="H648" s="179"/>
      <c r="I648" s="179"/>
      <c r="J648" s="179"/>
    </row>
    <row r="649" spans="1:10" ht="30" x14ac:dyDescent="0.25">
      <c r="A649" s="179">
        <v>643</v>
      </c>
      <c r="B649" s="180" t="s">
        <v>531</v>
      </c>
      <c r="C649" s="179"/>
      <c r="D649" s="179" t="s">
        <v>606</v>
      </c>
      <c r="E649" s="179">
        <v>1</v>
      </c>
      <c r="F649" s="179"/>
      <c r="G649" s="179"/>
      <c r="H649" s="179"/>
      <c r="I649" s="179"/>
      <c r="J649" s="181"/>
    </row>
    <row r="650" spans="1:10" ht="30" x14ac:dyDescent="0.25">
      <c r="A650" s="179">
        <v>644</v>
      </c>
      <c r="B650" s="180" t="s">
        <v>1180</v>
      </c>
      <c r="C650" s="179" t="s">
        <v>648</v>
      </c>
      <c r="D650" s="179" t="s">
        <v>606</v>
      </c>
      <c r="E650" s="179">
        <v>1</v>
      </c>
      <c r="F650" s="179"/>
      <c r="G650" s="179"/>
      <c r="H650" s="179"/>
      <c r="I650" s="179"/>
      <c r="J650" s="179"/>
    </row>
    <row r="651" spans="1:10" ht="30" x14ac:dyDescent="0.25">
      <c r="A651" s="179">
        <v>645</v>
      </c>
      <c r="B651" s="180" t="s">
        <v>1181</v>
      </c>
      <c r="C651" s="179" t="s">
        <v>648</v>
      </c>
      <c r="D651" s="179" t="s">
        <v>606</v>
      </c>
      <c r="E651" s="179">
        <v>1</v>
      </c>
      <c r="F651" s="179"/>
      <c r="G651" s="179"/>
      <c r="H651" s="179"/>
      <c r="I651" s="179"/>
      <c r="J651" s="179"/>
    </row>
    <row r="652" spans="1:10" ht="30" x14ac:dyDescent="0.25">
      <c r="A652" s="179">
        <v>646</v>
      </c>
      <c r="B652" s="180" t="s">
        <v>1182</v>
      </c>
      <c r="C652" s="179" t="s">
        <v>613</v>
      </c>
      <c r="D652" s="179" t="s">
        <v>606</v>
      </c>
      <c r="E652" s="179">
        <v>1</v>
      </c>
      <c r="F652" s="179"/>
      <c r="G652" s="179"/>
      <c r="H652" s="179"/>
      <c r="I652" s="179"/>
      <c r="J652" s="179"/>
    </row>
    <row r="653" spans="1:10" ht="30" x14ac:dyDescent="0.25">
      <c r="A653" s="179">
        <v>647</v>
      </c>
      <c r="B653" s="180" t="s">
        <v>1183</v>
      </c>
      <c r="C653" s="179" t="s">
        <v>613</v>
      </c>
      <c r="D653" s="179" t="s">
        <v>606</v>
      </c>
      <c r="E653" s="179">
        <v>5</v>
      </c>
      <c r="F653" s="179"/>
      <c r="G653" s="179"/>
      <c r="H653" s="179"/>
      <c r="I653" s="179"/>
      <c r="J653" s="179"/>
    </row>
    <row r="654" spans="1:10" ht="30" x14ac:dyDescent="0.25">
      <c r="A654" s="179">
        <v>648</v>
      </c>
      <c r="B654" s="180" t="s">
        <v>1184</v>
      </c>
      <c r="C654" s="179" t="s">
        <v>613</v>
      </c>
      <c r="D654" s="179" t="s">
        <v>606</v>
      </c>
      <c r="E654" s="179">
        <v>1</v>
      </c>
      <c r="F654" s="179"/>
      <c r="G654" s="179"/>
      <c r="H654" s="179"/>
      <c r="I654" s="179"/>
      <c r="J654" s="179"/>
    </row>
    <row r="655" spans="1:10" ht="30" x14ac:dyDescent="0.25">
      <c r="A655" s="179">
        <v>649</v>
      </c>
      <c r="B655" s="180" t="s">
        <v>1185</v>
      </c>
      <c r="C655" s="179" t="s">
        <v>613</v>
      </c>
      <c r="D655" s="179" t="s">
        <v>606</v>
      </c>
      <c r="E655" s="179">
        <v>1</v>
      </c>
      <c r="F655" s="179"/>
      <c r="G655" s="179"/>
      <c r="H655" s="179"/>
      <c r="I655" s="179"/>
      <c r="J655" s="179"/>
    </row>
    <row r="656" spans="1:10" ht="30" x14ac:dyDescent="0.25">
      <c r="A656" s="179">
        <v>650</v>
      </c>
      <c r="B656" s="180" t="s">
        <v>1186</v>
      </c>
      <c r="C656" s="179" t="s">
        <v>613</v>
      </c>
      <c r="D656" s="179" t="s">
        <v>606</v>
      </c>
      <c r="E656" s="179">
        <v>1</v>
      </c>
      <c r="F656" s="179"/>
      <c r="G656" s="179"/>
      <c r="H656" s="179"/>
      <c r="I656" s="179"/>
      <c r="J656" s="179"/>
    </row>
    <row r="657" spans="1:10" ht="30" x14ac:dyDescent="0.25">
      <c r="A657" s="179">
        <v>651</v>
      </c>
      <c r="B657" s="180" t="s">
        <v>1187</v>
      </c>
      <c r="C657" s="179" t="s">
        <v>613</v>
      </c>
      <c r="D657" s="179" t="s">
        <v>606</v>
      </c>
      <c r="E657" s="179">
        <v>1</v>
      </c>
      <c r="F657" s="179"/>
      <c r="G657" s="179"/>
      <c r="H657" s="179"/>
      <c r="I657" s="179"/>
      <c r="J657" s="179"/>
    </row>
    <row r="658" spans="1:10" ht="30" x14ac:dyDescent="0.25">
      <c r="A658" s="179">
        <v>652</v>
      </c>
      <c r="B658" s="180" t="s">
        <v>1188</v>
      </c>
      <c r="C658" s="179" t="s">
        <v>613</v>
      </c>
      <c r="D658" s="179" t="s">
        <v>606</v>
      </c>
      <c r="E658" s="179">
        <v>1</v>
      </c>
      <c r="F658" s="179"/>
      <c r="G658" s="179"/>
      <c r="H658" s="179"/>
      <c r="I658" s="179"/>
      <c r="J658" s="179"/>
    </row>
    <row r="659" spans="1:10" ht="30" x14ac:dyDescent="0.25">
      <c r="A659" s="179">
        <v>653</v>
      </c>
      <c r="B659" s="180" t="s">
        <v>1189</v>
      </c>
      <c r="C659" s="179" t="s">
        <v>648</v>
      </c>
      <c r="D659" s="179" t="s">
        <v>606</v>
      </c>
      <c r="E659" s="179">
        <v>1</v>
      </c>
      <c r="F659" s="179"/>
      <c r="G659" s="179"/>
      <c r="H659" s="179"/>
      <c r="I659" s="179"/>
      <c r="J659" s="179"/>
    </row>
    <row r="660" spans="1:10" ht="30" x14ac:dyDescent="0.25">
      <c r="A660" s="179">
        <v>654</v>
      </c>
      <c r="B660" s="180" t="s">
        <v>1190</v>
      </c>
      <c r="C660" s="179" t="s">
        <v>648</v>
      </c>
      <c r="D660" s="179" t="s">
        <v>606</v>
      </c>
      <c r="E660" s="179">
        <v>1</v>
      </c>
      <c r="F660" s="179"/>
      <c r="G660" s="179"/>
      <c r="H660" s="179"/>
      <c r="I660" s="179"/>
      <c r="J660" s="179"/>
    </row>
    <row r="661" spans="1:10" ht="30" x14ac:dyDescent="0.25">
      <c r="A661" s="179">
        <v>655</v>
      </c>
      <c r="B661" s="180" t="s">
        <v>1191</v>
      </c>
      <c r="C661" s="179" t="s">
        <v>648</v>
      </c>
      <c r="D661" s="179" t="s">
        <v>606</v>
      </c>
      <c r="E661" s="179">
        <v>1</v>
      </c>
      <c r="F661" s="179"/>
      <c r="G661" s="179"/>
      <c r="H661" s="179"/>
      <c r="I661" s="179"/>
      <c r="J661" s="179"/>
    </row>
    <row r="662" spans="1:10" ht="30" x14ac:dyDescent="0.25">
      <c r="A662" s="179">
        <v>656</v>
      </c>
      <c r="B662" s="180" t="s">
        <v>1192</v>
      </c>
      <c r="C662" s="179" t="s">
        <v>613</v>
      </c>
      <c r="D662" s="179" t="s">
        <v>606</v>
      </c>
      <c r="E662" s="179">
        <v>1</v>
      </c>
      <c r="F662" s="179"/>
      <c r="G662" s="179"/>
      <c r="H662" s="179"/>
      <c r="I662" s="179"/>
      <c r="J662" s="179"/>
    </row>
    <row r="663" spans="1:10" ht="30" x14ac:dyDescent="0.25">
      <c r="A663" s="179">
        <v>657</v>
      </c>
      <c r="B663" s="180" t="s">
        <v>1193</v>
      </c>
      <c r="C663" s="179" t="s">
        <v>613</v>
      </c>
      <c r="D663" s="179" t="s">
        <v>606</v>
      </c>
      <c r="E663" s="179">
        <v>1</v>
      </c>
      <c r="F663" s="179"/>
      <c r="G663" s="179"/>
      <c r="H663" s="179"/>
      <c r="I663" s="179"/>
      <c r="J663" s="179"/>
    </row>
    <row r="664" spans="1:10" ht="30" x14ac:dyDescent="0.25">
      <c r="A664" s="179">
        <v>658</v>
      </c>
      <c r="B664" s="180" t="s">
        <v>1194</v>
      </c>
      <c r="C664" s="179" t="s">
        <v>613</v>
      </c>
      <c r="D664" s="179" t="s">
        <v>606</v>
      </c>
      <c r="E664" s="179">
        <v>1</v>
      </c>
      <c r="F664" s="179"/>
      <c r="G664" s="179"/>
      <c r="H664" s="179"/>
      <c r="I664" s="179"/>
      <c r="J664" s="179"/>
    </row>
    <row r="665" spans="1:10" ht="30" x14ac:dyDescent="0.25">
      <c r="A665" s="179">
        <v>659</v>
      </c>
      <c r="B665" s="180" t="s">
        <v>1195</v>
      </c>
      <c r="C665" s="179" t="s">
        <v>613</v>
      </c>
      <c r="D665" s="179" t="s">
        <v>606</v>
      </c>
      <c r="E665" s="179">
        <v>1</v>
      </c>
      <c r="F665" s="179"/>
      <c r="G665" s="179"/>
      <c r="H665" s="179"/>
      <c r="I665" s="179"/>
      <c r="J665" s="179"/>
    </row>
    <row r="666" spans="1:10" ht="30" x14ac:dyDescent="0.25">
      <c r="A666" s="179">
        <v>660</v>
      </c>
      <c r="B666" s="180" t="s">
        <v>1196</v>
      </c>
      <c r="C666" s="179" t="s">
        <v>613</v>
      </c>
      <c r="D666" s="179" t="s">
        <v>606</v>
      </c>
      <c r="E666" s="179">
        <v>1</v>
      </c>
      <c r="F666" s="179"/>
      <c r="G666" s="179"/>
      <c r="H666" s="179"/>
      <c r="I666" s="179"/>
      <c r="J666" s="179"/>
    </row>
    <row r="667" spans="1:10" ht="30" x14ac:dyDescent="0.25">
      <c r="A667" s="179">
        <v>661</v>
      </c>
      <c r="B667" s="180" t="s">
        <v>1197</v>
      </c>
      <c r="C667" s="179" t="s">
        <v>613</v>
      </c>
      <c r="D667" s="179" t="s">
        <v>606</v>
      </c>
      <c r="E667" s="179">
        <v>2</v>
      </c>
      <c r="F667" s="179"/>
      <c r="G667" s="179"/>
      <c r="H667" s="179"/>
      <c r="I667" s="179"/>
      <c r="J667" s="179"/>
    </row>
    <row r="668" spans="1:10" ht="30" x14ac:dyDescent="0.25">
      <c r="A668" s="179">
        <v>662</v>
      </c>
      <c r="B668" s="180" t="s">
        <v>1198</v>
      </c>
      <c r="C668" s="179" t="s">
        <v>613</v>
      </c>
      <c r="D668" s="179" t="s">
        <v>606</v>
      </c>
      <c r="E668" s="179">
        <v>2</v>
      </c>
      <c r="F668" s="179"/>
      <c r="G668" s="179"/>
      <c r="H668" s="179"/>
      <c r="I668" s="179"/>
      <c r="J668" s="179"/>
    </row>
    <row r="669" spans="1:10" ht="30" x14ac:dyDescent="0.25">
      <c r="A669" s="179">
        <v>663</v>
      </c>
      <c r="B669" s="180" t="s">
        <v>1199</v>
      </c>
      <c r="C669" s="179" t="s">
        <v>613</v>
      </c>
      <c r="D669" s="179" t="s">
        <v>606</v>
      </c>
      <c r="E669" s="179">
        <v>1</v>
      </c>
      <c r="F669" s="179"/>
      <c r="G669" s="179"/>
      <c r="H669" s="179"/>
      <c r="I669" s="179"/>
      <c r="J669" s="179"/>
    </row>
    <row r="670" spans="1:10" ht="30" x14ac:dyDescent="0.25">
      <c r="A670" s="179">
        <v>664</v>
      </c>
      <c r="B670" s="180" t="s">
        <v>1200</v>
      </c>
      <c r="C670" s="179" t="s">
        <v>613</v>
      </c>
      <c r="D670" s="179" t="s">
        <v>606</v>
      </c>
      <c r="E670" s="179">
        <v>2</v>
      </c>
      <c r="F670" s="179"/>
      <c r="G670" s="179"/>
      <c r="H670" s="179"/>
      <c r="I670" s="179"/>
      <c r="J670" s="179"/>
    </row>
    <row r="671" spans="1:10" ht="30" x14ac:dyDescent="0.25">
      <c r="A671" s="179">
        <v>665</v>
      </c>
      <c r="B671" s="180" t="s">
        <v>1201</v>
      </c>
      <c r="C671" s="179" t="s">
        <v>613</v>
      </c>
      <c r="D671" s="179" t="s">
        <v>606</v>
      </c>
      <c r="E671" s="179">
        <v>1</v>
      </c>
      <c r="F671" s="179"/>
      <c r="G671" s="179"/>
      <c r="H671" s="179"/>
      <c r="I671" s="179"/>
      <c r="J671" s="179"/>
    </row>
    <row r="672" spans="1:10" ht="30" x14ac:dyDescent="0.25">
      <c r="A672" s="179">
        <v>666</v>
      </c>
      <c r="B672" s="180" t="s">
        <v>1202</v>
      </c>
      <c r="C672" s="179" t="s">
        <v>613</v>
      </c>
      <c r="D672" s="179" t="s">
        <v>606</v>
      </c>
      <c r="E672" s="179">
        <v>1</v>
      </c>
      <c r="F672" s="179"/>
      <c r="G672" s="179"/>
      <c r="H672" s="179"/>
      <c r="I672" s="179"/>
      <c r="J672" s="179"/>
    </row>
    <row r="673" spans="1:10" ht="30" x14ac:dyDescent="0.25">
      <c r="A673" s="179">
        <v>667</v>
      </c>
      <c r="B673" s="180" t="s">
        <v>1203</v>
      </c>
      <c r="C673" s="179" t="s">
        <v>613</v>
      </c>
      <c r="D673" s="179" t="s">
        <v>606</v>
      </c>
      <c r="E673" s="179">
        <v>1</v>
      </c>
      <c r="F673" s="179"/>
      <c r="G673" s="179"/>
      <c r="H673" s="179"/>
      <c r="I673" s="179"/>
      <c r="J673" s="179"/>
    </row>
    <row r="674" spans="1:10" ht="30" x14ac:dyDescent="0.25">
      <c r="A674" s="179">
        <v>668</v>
      </c>
      <c r="B674" s="180" t="s">
        <v>1204</v>
      </c>
      <c r="C674" s="179" t="s">
        <v>613</v>
      </c>
      <c r="D674" s="179" t="s">
        <v>606</v>
      </c>
      <c r="E674" s="179">
        <v>1</v>
      </c>
      <c r="F674" s="179"/>
      <c r="G674" s="179"/>
      <c r="H674" s="179"/>
      <c r="I674" s="179"/>
      <c r="J674" s="179"/>
    </row>
    <row r="675" spans="1:10" ht="30" x14ac:dyDescent="0.25">
      <c r="A675" s="179">
        <v>669</v>
      </c>
      <c r="B675" s="180" t="s">
        <v>1205</v>
      </c>
      <c r="C675" s="179" t="s">
        <v>613</v>
      </c>
      <c r="D675" s="179" t="s">
        <v>606</v>
      </c>
      <c r="E675" s="179">
        <v>1</v>
      </c>
      <c r="F675" s="179"/>
      <c r="G675" s="179"/>
      <c r="H675" s="179"/>
      <c r="I675" s="179"/>
      <c r="J675" s="179"/>
    </row>
    <row r="676" spans="1:10" ht="45" x14ac:dyDescent="0.25">
      <c r="A676" s="179">
        <v>670</v>
      </c>
      <c r="B676" s="180" t="s">
        <v>1206</v>
      </c>
      <c r="C676" s="179" t="s">
        <v>613</v>
      </c>
      <c r="D676" s="179" t="s">
        <v>606</v>
      </c>
      <c r="E676" s="179">
        <v>1</v>
      </c>
      <c r="F676" s="179"/>
      <c r="G676" s="179"/>
      <c r="H676" s="179"/>
      <c r="I676" s="179"/>
      <c r="J676" s="179"/>
    </row>
    <row r="677" spans="1:10" ht="30" x14ac:dyDescent="0.25">
      <c r="A677" s="179">
        <v>671</v>
      </c>
      <c r="B677" s="180" t="s">
        <v>1207</v>
      </c>
      <c r="C677" s="179" t="s">
        <v>605</v>
      </c>
      <c r="D677" s="179" t="s">
        <v>449</v>
      </c>
      <c r="E677" s="179">
        <v>1</v>
      </c>
      <c r="F677" s="179"/>
      <c r="G677" s="179"/>
      <c r="H677" s="179"/>
      <c r="I677" s="179"/>
      <c r="J677" s="179"/>
    </row>
    <row r="678" spans="1:10" ht="60" x14ac:dyDescent="0.25">
      <c r="A678" s="179">
        <v>672</v>
      </c>
      <c r="B678" s="180" t="s">
        <v>1208</v>
      </c>
      <c r="C678" s="179" t="s">
        <v>700</v>
      </c>
      <c r="D678" s="179" t="s">
        <v>558</v>
      </c>
      <c r="E678" s="179">
        <v>10</v>
      </c>
      <c r="F678" s="179"/>
      <c r="G678" s="179"/>
      <c r="H678" s="179"/>
      <c r="I678" s="179"/>
      <c r="J678" s="179"/>
    </row>
    <row r="679" spans="1:10" ht="60" x14ac:dyDescent="0.25">
      <c r="A679" s="179">
        <v>673</v>
      </c>
      <c r="B679" s="180" t="s">
        <v>1209</v>
      </c>
      <c r="C679" s="179" t="s">
        <v>700</v>
      </c>
      <c r="D679" s="179" t="s">
        <v>558</v>
      </c>
      <c r="E679" s="179">
        <v>10</v>
      </c>
      <c r="F679" s="179"/>
      <c r="G679" s="179"/>
      <c r="H679" s="179"/>
      <c r="I679" s="179"/>
      <c r="J679" s="179"/>
    </row>
    <row r="680" spans="1:10" ht="60" x14ac:dyDescent="0.25">
      <c r="A680" s="179">
        <v>674</v>
      </c>
      <c r="B680" s="180" t="s">
        <v>1210</v>
      </c>
      <c r="C680" s="179" t="s">
        <v>700</v>
      </c>
      <c r="D680" s="179" t="s">
        <v>558</v>
      </c>
      <c r="E680" s="179">
        <v>10</v>
      </c>
      <c r="F680" s="179"/>
      <c r="G680" s="179"/>
      <c r="H680" s="179"/>
      <c r="I680" s="179"/>
      <c r="J680" s="179"/>
    </row>
    <row r="681" spans="1:10" ht="60" x14ac:dyDescent="0.25">
      <c r="A681" s="179">
        <v>675</v>
      </c>
      <c r="B681" s="180" t="s">
        <v>1211</v>
      </c>
      <c r="C681" s="179" t="s">
        <v>700</v>
      </c>
      <c r="D681" s="179" t="s">
        <v>558</v>
      </c>
      <c r="E681" s="179">
        <v>10</v>
      </c>
      <c r="F681" s="179"/>
      <c r="G681" s="179"/>
      <c r="H681" s="179"/>
      <c r="I681" s="179"/>
      <c r="J681" s="179"/>
    </row>
    <row r="682" spans="1:10" ht="60" x14ac:dyDescent="0.25">
      <c r="A682" s="179">
        <v>676</v>
      </c>
      <c r="B682" s="180" t="s">
        <v>1212</v>
      </c>
      <c r="C682" s="179" t="s">
        <v>700</v>
      </c>
      <c r="D682" s="179" t="s">
        <v>558</v>
      </c>
      <c r="E682" s="179">
        <v>10</v>
      </c>
      <c r="F682" s="179"/>
      <c r="G682" s="179"/>
      <c r="H682" s="179"/>
      <c r="I682" s="179"/>
      <c r="J682" s="179"/>
    </row>
    <row r="683" spans="1:10" ht="75" x14ac:dyDescent="0.25">
      <c r="A683" s="179">
        <v>677</v>
      </c>
      <c r="B683" s="180" t="s">
        <v>1213</v>
      </c>
      <c r="C683" s="179" t="s">
        <v>605</v>
      </c>
      <c r="D683" s="179" t="s">
        <v>606</v>
      </c>
      <c r="E683" s="179">
        <v>1</v>
      </c>
      <c r="F683" s="179"/>
      <c r="G683" s="179"/>
      <c r="H683" s="179"/>
      <c r="I683" s="179"/>
      <c r="J683" s="179"/>
    </row>
    <row r="684" spans="1:10" x14ac:dyDescent="0.25">
      <c r="A684" s="179">
        <v>678</v>
      </c>
      <c r="B684" s="180" t="s">
        <v>1214</v>
      </c>
      <c r="C684" s="179" t="s">
        <v>608</v>
      </c>
      <c r="D684" s="179" t="s">
        <v>606</v>
      </c>
      <c r="E684" s="179">
        <v>1</v>
      </c>
      <c r="F684" s="179"/>
      <c r="G684" s="179"/>
      <c r="H684" s="179"/>
      <c r="I684" s="179"/>
      <c r="J684" s="179"/>
    </row>
    <row r="685" spans="1:10" ht="60" x14ac:dyDescent="0.25">
      <c r="A685" s="179">
        <v>679</v>
      </c>
      <c r="B685" s="180" t="s">
        <v>1215</v>
      </c>
      <c r="C685" s="179" t="s">
        <v>629</v>
      </c>
      <c r="D685" s="179" t="s">
        <v>507</v>
      </c>
      <c r="E685" s="179">
        <v>5</v>
      </c>
      <c r="F685" s="179"/>
      <c r="G685" s="179"/>
      <c r="H685" s="179"/>
      <c r="I685" s="179"/>
      <c r="J685" s="179"/>
    </row>
    <row r="686" spans="1:10" ht="90" x14ac:dyDescent="0.25">
      <c r="A686" s="179">
        <v>680</v>
      </c>
      <c r="B686" s="180" t="s">
        <v>1216</v>
      </c>
      <c r="C686" s="179" t="s">
        <v>605</v>
      </c>
      <c r="D686" s="179" t="s">
        <v>450</v>
      </c>
      <c r="E686" s="179">
        <v>5</v>
      </c>
      <c r="F686" s="179"/>
      <c r="G686" s="179"/>
      <c r="H686" s="179"/>
      <c r="I686" s="179"/>
      <c r="J686" s="179"/>
    </row>
    <row r="687" spans="1:10" ht="60" x14ac:dyDescent="0.25">
      <c r="A687" s="179">
        <v>681</v>
      </c>
      <c r="B687" s="180" t="s">
        <v>1217</v>
      </c>
      <c r="C687" s="179" t="s">
        <v>629</v>
      </c>
      <c r="D687" s="179" t="s">
        <v>450</v>
      </c>
      <c r="E687" s="179">
        <v>3</v>
      </c>
      <c r="F687" s="179"/>
      <c r="G687" s="179"/>
      <c r="H687" s="179"/>
      <c r="I687" s="179"/>
      <c r="J687" s="179"/>
    </row>
    <row r="688" spans="1:10" x14ac:dyDescent="0.25">
      <c r="A688" s="179">
        <v>682</v>
      </c>
      <c r="B688" s="180" t="s">
        <v>532</v>
      </c>
      <c r="C688" s="179"/>
      <c r="D688" s="179" t="s">
        <v>507</v>
      </c>
      <c r="E688" s="179">
        <v>1</v>
      </c>
      <c r="F688" s="179"/>
      <c r="G688" s="179"/>
      <c r="H688" s="179"/>
      <c r="I688" s="179"/>
      <c r="J688" s="181"/>
    </row>
    <row r="689" spans="1:10" ht="60" x14ac:dyDescent="0.25">
      <c r="A689" s="179">
        <v>683</v>
      </c>
      <c r="B689" s="180" t="s">
        <v>1218</v>
      </c>
      <c r="C689" s="179" t="s">
        <v>629</v>
      </c>
      <c r="D689" s="179" t="s">
        <v>570</v>
      </c>
      <c r="E689" s="179">
        <v>3</v>
      </c>
      <c r="F689" s="179"/>
      <c r="G689" s="179"/>
      <c r="H689" s="179"/>
      <c r="I689" s="179"/>
      <c r="J689" s="179"/>
    </row>
    <row r="690" spans="1:10" ht="60" x14ac:dyDescent="0.25">
      <c r="A690" s="179">
        <v>684</v>
      </c>
      <c r="B690" s="180" t="s">
        <v>1219</v>
      </c>
      <c r="C690" s="179" t="s">
        <v>629</v>
      </c>
      <c r="D690" s="179" t="s">
        <v>505</v>
      </c>
      <c r="E690" s="179">
        <v>50</v>
      </c>
      <c r="F690" s="179"/>
      <c r="G690" s="179"/>
      <c r="H690" s="179"/>
      <c r="I690" s="179"/>
      <c r="J690" s="179"/>
    </row>
    <row r="691" spans="1:10" ht="60" x14ac:dyDescent="0.25">
      <c r="A691" s="179">
        <v>685</v>
      </c>
      <c r="B691" s="180" t="s">
        <v>1220</v>
      </c>
      <c r="C691" s="179" t="s">
        <v>629</v>
      </c>
      <c r="D691" s="179" t="s">
        <v>450</v>
      </c>
      <c r="E691" s="179">
        <v>15</v>
      </c>
      <c r="F691" s="179"/>
      <c r="G691" s="179"/>
      <c r="H691" s="179"/>
      <c r="I691" s="179"/>
      <c r="J691" s="179"/>
    </row>
    <row r="692" spans="1:10" ht="60" x14ac:dyDescent="0.25">
      <c r="A692" s="179">
        <v>686</v>
      </c>
      <c r="B692" s="180" t="s">
        <v>1221</v>
      </c>
      <c r="C692" s="179" t="s">
        <v>629</v>
      </c>
      <c r="D692" s="179" t="s">
        <v>505</v>
      </c>
      <c r="E692" s="179">
        <v>3</v>
      </c>
      <c r="F692" s="179"/>
      <c r="G692" s="179"/>
      <c r="H692" s="179"/>
      <c r="I692" s="179"/>
      <c r="J692" s="179"/>
    </row>
    <row r="693" spans="1:10" ht="60" x14ac:dyDescent="0.25">
      <c r="A693" s="179">
        <v>687</v>
      </c>
      <c r="B693" s="180" t="s">
        <v>1222</v>
      </c>
      <c r="C693" s="179" t="s">
        <v>629</v>
      </c>
      <c r="D693" s="179" t="s">
        <v>450</v>
      </c>
      <c r="E693" s="179">
        <v>15</v>
      </c>
      <c r="F693" s="179"/>
      <c r="G693" s="179"/>
      <c r="H693" s="179"/>
      <c r="I693" s="179"/>
      <c r="J693" s="179"/>
    </row>
    <row r="694" spans="1:10" ht="30" x14ac:dyDescent="0.25">
      <c r="A694" s="179">
        <v>688</v>
      </c>
      <c r="B694" s="180" t="s">
        <v>1223</v>
      </c>
      <c r="C694" s="179" t="s">
        <v>605</v>
      </c>
      <c r="D694" s="179" t="s">
        <v>450</v>
      </c>
      <c r="E694" s="179">
        <v>1</v>
      </c>
      <c r="F694" s="179"/>
      <c r="G694" s="179"/>
      <c r="H694" s="179"/>
      <c r="I694" s="179"/>
      <c r="J694" s="179"/>
    </row>
    <row r="695" spans="1:10" ht="30" x14ac:dyDescent="0.25">
      <c r="A695" s="179">
        <v>689</v>
      </c>
      <c r="B695" s="180" t="s">
        <v>1224</v>
      </c>
      <c r="C695" s="179" t="s">
        <v>605</v>
      </c>
      <c r="D695" s="179" t="s">
        <v>606</v>
      </c>
      <c r="E695" s="179">
        <v>1</v>
      </c>
      <c r="F695" s="179"/>
      <c r="G695" s="179"/>
      <c r="H695" s="179"/>
      <c r="I695" s="179"/>
      <c r="J695" s="179"/>
    </row>
    <row r="696" spans="1:10" x14ac:dyDescent="0.25">
      <c r="A696" s="179">
        <v>690</v>
      </c>
      <c r="B696" s="180" t="s">
        <v>1225</v>
      </c>
      <c r="C696" s="179" t="s">
        <v>608</v>
      </c>
      <c r="D696" s="179" t="s">
        <v>606</v>
      </c>
      <c r="E696" s="179">
        <v>2</v>
      </c>
      <c r="F696" s="179"/>
      <c r="G696" s="179"/>
      <c r="H696" s="179"/>
      <c r="I696" s="179"/>
      <c r="J696" s="179"/>
    </row>
    <row r="697" spans="1:10" x14ac:dyDescent="0.25">
      <c r="A697" s="179">
        <v>691</v>
      </c>
      <c r="B697" s="180" t="s">
        <v>533</v>
      </c>
      <c r="C697" s="179"/>
      <c r="D697" s="179" t="s">
        <v>466</v>
      </c>
      <c r="E697" s="179">
        <v>1</v>
      </c>
      <c r="F697" s="179"/>
      <c r="G697" s="179"/>
      <c r="H697" s="179"/>
      <c r="I697" s="179"/>
      <c r="J697" s="181"/>
    </row>
    <row r="698" spans="1:10" x14ac:dyDescent="0.25">
      <c r="A698" s="179">
        <v>692</v>
      </c>
      <c r="B698" s="180" t="s">
        <v>534</v>
      </c>
      <c r="C698" s="179"/>
      <c r="D698" s="179" t="s">
        <v>466</v>
      </c>
      <c r="E698" s="179">
        <v>1</v>
      </c>
      <c r="F698" s="179"/>
      <c r="G698" s="179"/>
      <c r="H698" s="179"/>
      <c r="I698" s="179"/>
      <c r="J698" s="181"/>
    </row>
    <row r="699" spans="1:10" x14ac:dyDescent="0.25">
      <c r="A699" s="179">
        <v>693</v>
      </c>
      <c r="B699" s="180" t="s">
        <v>535</v>
      </c>
      <c r="C699" s="179"/>
      <c r="D699" s="179" t="s">
        <v>466</v>
      </c>
      <c r="E699" s="179">
        <v>1</v>
      </c>
      <c r="F699" s="179"/>
      <c r="G699" s="179"/>
      <c r="H699" s="179"/>
      <c r="I699" s="179"/>
      <c r="J699" s="181"/>
    </row>
    <row r="700" spans="1:10" ht="45" x14ac:dyDescent="0.25">
      <c r="A700" s="179">
        <v>694</v>
      </c>
      <c r="B700" s="180" t="s">
        <v>1226</v>
      </c>
      <c r="C700" s="179" t="s">
        <v>613</v>
      </c>
      <c r="D700" s="179" t="s">
        <v>606</v>
      </c>
      <c r="E700" s="179">
        <v>1</v>
      </c>
      <c r="F700" s="179"/>
      <c r="G700" s="179"/>
      <c r="H700" s="179"/>
      <c r="I700" s="179"/>
      <c r="J700" s="179"/>
    </row>
    <row r="701" spans="1:10" ht="30" x14ac:dyDescent="0.25">
      <c r="A701" s="179">
        <v>695</v>
      </c>
      <c r="B701" s="180" t="s">
        <v>1227</v>
      </c>
      <c r="C701" s="179" t="s">
        <v>613</v>
      </c>
      <c r="D701" s="179" t="s">
        <v>606</v>
      </c>
      <c r="E701" s="179">
        <v>1</v>
      </c>
      <c r="F701" s="179"/>
      <c r="G701" s="179"/>
      <c r="H701" s="179"/>
      <c r="I701" s="179"/>
      <c r="J701" s="179"/>
    </row>
    <row r="702" spans="1:10" ht="75" x14ac:dyDescent="0.25">
      <c r="A702" s="179">
        <v>696</v>
      </c>
      <c r="B702" s="180" t="s">
        <v>1228</v>
      </c>
      <c r="C702" s="179" t="s">
        <v>605</v>
      </c>
      <c r="D702" s="179" t="s">
        <v>691</v>
      </c>
      <c r="E702" s="179">
        <v>4</v>
      </c>
      <c r="F702" s="179"/>
      <c r="G702" s="179"/>
      <c r="H702" s="179"/>
      <c r="I702" s="179"/>
      <c r="J702" s="179"/>
    </row>
    <row r="703" spans="1:10" ht="30" x14ac:dyDescent="0.25">
      <c r="A703" s="179">
        <v>697</v>
      </c>
      <c r="B703" s="180" t="s">
        <v>1229</v>
      </c>
      <c r="C703" s="179" t="s">
        <v>608</v>
      </c>
      <c r="D703" s="179" t="s">
        <v>606</v>
      </c>
      <c r="E703" s="179">
        <v>1</v>
      </c>
      <c r="F703" s="179"/>
      <c r="G703" s="179"/>
      <c r="H703" s="179"/>
      <c r="I703" s="179"/>
      <c r="J703" s="179"/>
    </row>
    <row r="704" spans="1:10" ht="45" x14ac:dyDescent="0.25">
      <c r="A704" s="179">
        <v>698</v>
      </c>
      <c r="B704" s="180" t="s">
        <v>536</v>
      </c>
      <c r="C704" s="179"/>
      <c r="D704" s="179" t="s">
        <v>606</v>
      </c>
      <c r="E704" s="179">
        <v>1</v>
      </c>
      <c r="F704" s="179"/>
      <c r="G704" s="179"/>
      <c r="H704" s="179"/>
      <c r="I704" s="179"/>
      <c r="J704" s="181"/>
    </row>
    <row r="705" spans="1:10" ht="30" x14ac:dyDescent="0.25">
      <c r="A705" s="179">
        <v>699</v>
      </c>
      <c r="B705" s="180" t="s">
        <v>1230</v>
      </c>
      <c r="C705" s="179" t="s">
        <v>605</v>
      </c>
      <c r="D705" s="179" t="s">
        <v>606</v>
      </c>
      <c r="E705" s="179">
        <v>1</v>
      </c>
      <c r="F705" s="179"/>
      <c r="G705" s="179"/>
      <c r="H705" s="179"/>
      <c r="I705" s="179"/>
      <c r="J705" s="179"/>
    </row>
    <row r="706" spans="1:10" ht="30" x14ac:dyDescent="0.25">
      <c r="A706" s="179">
        <v>700</v>
      </c>
      <c r="B706" s="180" t="s">
        <v>1231</v>
      </c>
      <c r="C706" s="179" t="s">
        <v>605</v>
      </c>
      <c r="D706" s="179" t="s">
        <v>606</v>
      </c>
      <c r="E706" s="179">
        <v>1</v>
      </c>
      <c r="F706" s="179"/>
      <c r="G706" s="179"/>
      <c r="H706" s="179"/>
      <c r="I706" s="179"/>
      <c r="J706" s="179"/>
    </row>
    <row r="707" spans="1:10" ht="60" x14ac:dyDescent="0.25">
      <c r="A707" s="179">
        <v>701</v>
      </c>
      <c r="B707" s="180" t="s">
        <v>1232</v>
      </c>
      <c r="C707" s="179" t="s">
        <v>700</v>
      </c>
      <c r="D707" s="179" t="s">
        <v>606</v>
      </c>
      <c r="E707" s="179">
        <v>1</v>
      </c>
      <c r="F707" s="179"/>
      <c r="G707" s="179"/>
      <c r="H707" s="179"/>
      <c r="I707" s="179"/>
      <c r="J707" s="179"/>
    </row>
    <row r="708" spans="1:10" ht="60" x14ac:dyDescent="0.25">
      <c r="A708" s="179">
        <v>702</v>
      </c>
      <c r="B708" s="180" t="s">
        <v>1233</v>
      </c>
      <c r="C708" s="179" t="s">
        <v>700</v>
      </c>
      <c r="D708" s="179" t="s">
        <v>606</v>
      </c>
      <c r="E708" s="179">
        <v>1</v>
      </c>
      <c r="F708" s="179"/>
      <c r="G708" s="179"/>
      <c r="H708" s="179"/>
      <c r="I708" s="179"/>
      <c r="J708" s="179"/>
    </row>
    <row r="709" spans="1:10" ht="60" x14ac:dyDescent="0.25">
      <c r="A709" s="179">
        <v>703</v>
      </c>
      <c r="B709" s="180" t="s">
        <v>1234</v>
      </c>
      <c r="C709" s="179" t="s">
        <v>700</v>
      </c>
      <c r="D709" s="179" t="s">
        <v>606</v>
      </c>
      <c r="E709" s="179">
        <v>1</v>
      </c>
      <c r="F709" s="179"/>
      <c r="G709" s="179"/>
      <c r="H709" s="179"/>
      <c r="I709" s="179"/>
      <c r="J709" s="179"/>
    </row>
    <row r="710" spans="1:10" ht="60" x14ac:dyDescent="0.25">
      <c r="A710" s="179">
        <v>704</v>
      </c>
      <c r="B710" s="180" t="s">
        <v>1235</v>
      </c>
      <c r="C710" s="179" t="s">
        <v>700</v>
      </c>
      <c r="D710" s="179" t="s">
        <v>606</v>
      </c>
      <c r="E710" s="179">
        <v>1</v>
      </c>
      <c r="F710" s="179"/>
      <c r="G710" s="179"/>
      <c r="H710" s="179"/>
      <c r="I710" s="179"/>
      <c r="J710" s="179"/>
    </row>
    <row r="711" spans="1:10" ht="60" x14ac:dyDescent="0.25">
      <c r="A711" s="179">
        <v>705</v>
      </c>
      <c r="B711" s="180" t="s">
        <v>1236</v>
      </c>
      <c r="C711" s="179" t="s">
        <v>700</v>
      </c>
      <c r="D711" s="179" t="s">
        <v>606</v>
      </c>
      <c r="E711" s="179">
        <v>1</v>
      </c>
      <c r="F711" s="179"/>
      <c r="G711" s="179"/>
      <c r="H711" s="179"/>
      <c r="I711" s="179"/>
      <c r="J711" s="179"/>
    </row>
    <row r="712" spans="1:10" ht="60" x14ac:dyDescent="0.25">
      <c r="A712" s="179">
        <v>706</v>
      </c>
      <c r="B712" s="180" t="s">
        <v>1237</v>
      </c>
      <c r="C712" s="179" t="s">
        <v>700</v>
      </c>
      <c r="D712" s="179" t="s">
        <v>606</v>
      </c>
      <c r="E712" s="179">
        <v>1</v>
      </c>
      <c r="F712" s="179"/>
      <c r="G712" s="179"/>
      <c r="H712" s="179"/>
      <c r="I712" s="179"/>
      <c r="J712" s="179"/>
    </row>
    <row r="713" spans="1:10" ht="30" x14ac:dyDescent="0.25">
      <c r="A713" s="179">
        <v>707</v>
      </c>
      <c r="B713" s="180" t="s">
        <v>1238</v>
      </c>
      <c r="C713" s="179" t="s">
        <v>613</v>
      </c>
      <c r="D713" s="179" t="s">
        <v>606</v>
      </c>
      <c r="E713" s="179">
        <v>1</v>
      </c>
      <c r="F713" s="179"/>
      <c r="G713" s="179"/>
      <c r="H713" s="179"/>
      <c r="I713" s="179"/>
      <c r="J713" s="179"/>
    </row>
    <row r="714" spans="1:10" ht="30" x14ac:dyDescent="0.25">
      <c r="A714" s="179">
        <v>708</v>
      </c>
      <c r="B714" s="180" t="s">
        <v>1239</v>
      </c>
      <c r="C714" s="179" t="s">
        <v>613</v>
      </c>
      <c r="D714" s="179" t="s">
        <v>606</v>
      </c>
      <c r="E714" s="179">
        <v>1</v>
      </c>
      <c r="F714" s="179"/>
      <c r="G714" s="179"/>
      <c r="H714" s="179"/>
      <c r="I714" s="179"/>
      <c r="J714" s="179"/>
    </row>
    <row r="715" spans="1:10" ht="30" x14ac:dyDescent="0.25">
      <c r="A715" s="179">
        <v>709</v>
      </c>
      <c r="B715" s="180" t="s">
        <v>1240</v>
      </c>
      <c r="C715" s="179" t="s">
        <v>613</v>
      </c>
      <c r="D715" s="179" t="s">
        <v>606</v>
      </c>
      <c r="E715" s="179">
        <v>1</v>
      </c>
      <c r="F715" s="179"/>
      <c r="G715" s="179"/>
      <c r="H715" s="179"/>
      <c r="I715" s="179"/>
      <c r="J715" s="179"/>
    </row>
    <row r="716" spans="1:10" ht="30" x14ac:dyDescent="0.25">
      <c r="A716" s="179">
        <v>710</v>
      </c>
      <c r="B716" s="180" t="s">
        <v>1241</v>
      </c>
      <c r="C716" s="179" t="s">
        <v>613</v>
      </c>
      <c r="D716" s="179" t="s">
        <v>606</v>
      </c>
      <c r="E716" s="179">
        <v>1</v>
      </c>
      <c r="F716" s="179"/>
      <c r="G716" s="179"/>
      <c r="H716" s="179"/>
      <c r="I716" s="179"/>
      <c r="J716" s="179"/>
    </row>
    <row r="717" spans="1:10" ht="30" x14ac:dyDescent="0.25">
      <c r="A717" s="179">
        <v>711</v>
      </c>
      <c r="B717" s="180" t="s">
        <v>1242</v>
      </c>
      <c r="C717" s="179" t="s">
        <v>613</v>
      </c>
      <c r="D717" s="179" t="s">
        <v>606</v>
      </c>
      <c r="E717" s="179">
        <v>2</v>
      </c>
      <c r="F717" s="179"/>
      <c r="G717" s="179"/>
      <c r="H717" s="179"/>
      <c r="I717" s="179"/>
      <c r="J717" s="179"/>
    </row>
    <row r="718" spans="1:10" ht="30" x14ac:dyDescent="0.25">
      <c r="A718" s="179">
        <v>712</v>
      </c>
      <c r="B718" s="180" t="s">
        <v>1243</v>
      </c>
      <c r="C718" s="179" t="s">
        <v>613</v>
      </c>
      <c r="D718" s="179" t="s">
        <v>606</v>
      </c>
      <c r="E718" s="179">
        <v>1</v>
      </c>
      <c r="F718" s="179"/>
      <c r="G718" s="179"/>
      <c r="H718" s="179"/>
      <c r="I718" s="179"/>
      <c r="J718" s="179"/>
    </row>
    <row r="719" spans="1:10" ht="30" x14ac:dyDescent="0.25">
      <c r="A719" s="179">
        <v>713</v>
      </c>
      <c r="B719" s="180" t="s">
        <v>1244</v>
      </c>
      <c r="C719" s="179" t="s">
        <v>613</v>
      </c>
      <c r="D719" s="179" t="s">
        <v>606</v>
      </c>
      <c r="E719" s="179">
        <v>1</v>
      </c>
      <c r="F719" s="179"/>
      <c r="G719" s="179"/>
      <c r="H719" s="179"/>
      <c r="I719" s="179"/>
      <c r="J719" s="179"/>
    </row>
    <row r="720" spans="1:10" ht="30" x14ac:dyDescent="0.25">
      <c r="A720" s="179">
        <v>714</v>
      </c>
      <c r="B720" s="180" t="s">
        <v>1245</v>
      </c>
      <c r="C720" s="179" t="s">
        <v>613</v>
      </c>
      <c r="D720" s="179" t="s">
        <v>606</v>
      </c>
      <c r="E720" s="179">
        <v>1</v>
      </c>
      <c r="F720" s="179"/>
      <c r="G720" s="179"/>
      <c r="H720" s="179"/>
      <c r="I720" s="179"/>
      <c r="J720" s="179"/>
    </row>
    <row r="721" spans="1:10" ht="30" x14ac:dyDescent="0.25">
      <c r="A721" s="179">
        <v>715</v>
      </c>
      <c r="B721" s="180" t="s">
        <v>1246</v>
      </c>
      <c r="C721" s="179" t="s">
        <v>613</v>
      </c>
      <c r="D721" s="179" t="s">
        <v>606</v>
      </c>
      <c r="E721" s="179">
        <v>1</v>
      </c>
      <c r="F721" s="179"/>
      <c r="G721" s="179"/>
      <c r="H721" s="179"/>
      <c r="I721" s="179"/>
      <c r="J721" s="179"/>
    </row>
    <row r="722" spans="1:10" ht="30" x14ac:dyDescent="0.25">
      <c r="A722" s="179">
        <v>716</v>
      </c>
      <c r="B722" s="180" t="s">
        <v>537</v>
      </c>
      <c r="C722" s="179"/>
      <c r="D722" s="179" t="s">
        <v>606</v>
      </c>
      <c r="E722" s="179">
        <v>1</v>
      </c>
      <c r="F722" s="179"/>
      <c r="G722" s="179"/>
      <c r="H722" s="179"/>
      <c r="I722" s="179"/>
      <c r="J722" s="181"/>
    </row>
    <row r="723" spans="1:10" ht="30" x14ac:dyDescent="0.25">
      <c r="A723" s="179">
        <v>717</v>
      </c>
      <c r="B723" s="180" t="s">
        <v>538</v>
      </c>
      <c r="C723" s="179"/>
      <c r="D723" s="179" t="s">
        <v>606</v>
      </c>
      <c r="E723" s="179">
        <v>1</v>
      </c>
      <c r="F723" s="179"/>
      <c r="G723" s="179"/>
      <c r="H723" s="179"/>
      <c r="I723" s="179"/>
      <c r="J723" s="181"/>
    </row>
    <row r="724" spans="1:10" ht="30" x14ac:dyDescent="0.25">
      <c r="A724" s="179">
        <v>718</v>
      </c>
      <c r="B724" s="180" t="s">
        <v>1247</v>
      </c>
      <c r="C724" s="179" t="s">
        <v>605</v>
      </c>
      <c r="D724" s="179" t="s">
        <v>505</v>
      </c>
      <c r="E724" s="179">
        <v>250</v>
      </c>
      <c r="F724" s="179"/>
      <c r="G724" s="179"/>
      <c r="H724" s="179"/>
      <c r="I724" s="179"/>
      <c r="J724" s="179"/>
    </row>
    <row r="725" spans="1:10" x14ac:dyDescent="0.25">
      <c r="A725" s="179">
        <v>719</v>
      </c>
      <c r="B725" s="180" t="s">
        <v>539</v>
      </c>
      <c r="C725" s="179"/>
      <c r="D725" s="179" t="s">
        <v>540</v>
      </c>
      <c r="E725" s="179">
        <v>1</v>
      </c>
      <c r="F725" s="179"/>
      <c r="G725" s="179"/>
      <c r="H725" s="179"/>
      <c r="I725" s="179"/>
      <c r="J725" s="181"/>
    </row>
    <row r="726" spans="1:10" x14ac:dyDescent="0.25">
      <c r="A726" s="179">
        <v>720</v>
      </c>
      <c r="B726" s="180" t="s">
        <v>541</v>
      </c>
      <c r="C726" s="179"/>
      <c r="D726" s="179" t="s">
        <v>606</v>
      </c>
      <c r="E726" s="179">
        <v>1</v>
      </c>
      <c r="F726" s="179"/>
      <c r="G726" s="179"/>
      <c r="H726" s="179"/>
      <c r="I726" s="179"/>
      <c r="J726" s="181"/>
    </row>
    <row r="727" spans="1:10" ht="60" x14ac:dyDescent="0.25">
      <c r="A727" s="179">
        <v>721</v>
      </c>
      <c r="B727" s="180" t="s">
        <v>1248</v>
      </c>
      <c r="C727" s="179" t="s">
        <v>629</v>
      </c>
      <c r="D727" s="179" t="s">
        <v>507</v>
      </c>
      <c r="E727" s="179">
        <v>14</v>
      </c>
      <c r="F727" s="179"/>
      <c r="G727" s="179"/>
      <c r="H727" s="179"/>
      <c r="I727" s="179"/>
      <c r="J727" s="179"/>
    </row>
    <row r="728" spans="1:10" x14ac:dyDescent="0.25">
      <c r="A728" s="179">
        <v>722</v>
      </c>
      <c r="B728" s="180" t="s">
        <v>542</v>
      </c>
      <c r="C728" s="179"/>
      <c r="D728" s="179" t="s">
        <v>606</v>
      </c>
      <c r="E728" s="179">
        <v>1</v>
      </c>
      <c r="F728" s="179"/>
      <c r="G728" s="179"/>
      <c r="H728" s="179"/>
      <c r="I728" s="179"/>
      <c r="J728" s="181"/>
    </row>
    <row r="729" spans="1:10" ht="30" x14ac:dyDescent="0.25">
      <c r="A729" s="179">
        <v>723</v>
      </c>
      <c r="B729" s="180" t="s">
        <v>1249</v>
      </c>
      <c r="C729" s="179" t="s">
        <v>610</v>
      </c>
      <c r="D729" s="179" t="s">
        <v>606</v>
      </c>
      <c r="E729" s="179">
        <v>100</v>
      </c>
      <c r="F729" s="179"/>
      <c r="G729" s="179"/>
      <c r="H729" s="179"/>
      <c r="I729" s="179"/>
      <c r="J729" s="179"/>
    </row>
    <row r="730" spans="1:10" ht="30" x14ac:dyDescent="0.25">
      <c r="A730" s="179">
        <v>724</v>
      </c>
      <c r="B730" s="180" t="s">
        <v>1250</v>
      </c>
      <c r="C730" s="179" t="s">
        <v>605</v>
      </c>
      <c r="D730" s="179" t="s">
        <v>606</v>
      </c>
      <c r="E730" s="179">
        <v>50</v>
      </c>
      <c r="F730" s="179"/>
      <c r="G730" s="179"/>
      <c r="H730" s="179"/>
      <c r="I730" s="179"/>
      <c r="J730" s="179"/>
    </row>
    <row r="731" spans="1:10" ht="60" x14ac:dyDescent="0.25">
      <c r="A731" s="179">
        <v>725</v>
      </c>
      <c r="B731" s="180" t="s">
        <v>543</v>
      </c>
      <c r="C731" s="179"/>
      <c r="D731" s="179" t="s">
        <v>544</v>
      </c>
      <c r="E731" s="179">
        <v>1</v>
      </c>
      <c r="F731" s="179"/>
      <c r="G731" s="179"/>
      <c r="H731" s="179"/>
      <c r="I731" s="179"/>
      <c r="J731" s="181"/>
    </row>
    <row r="732" spans="1:10" ht="75" x14ac:dyDescent="0.25">
      <c r="A732" s="179">
        <v>726</v>
      </c>
      <c r="B732" s="180" t="s">
        <v>545</v>
      </c>
      <c r="C732" s="179"/>
      <c r="D732" s="179" t="s">
        <v>544</v>
      </c>
      <c r="E732" s="179">
        <v>1</v>
      </c>
      <c r="F732" s="179"/>
      <c r="G732" s="179"/>
      <c r="H732" s="179"/>
      <c r="I732" s="179"/>
      <c r="J732" s="181"/>
    </row>
    <row r="733" spans="1:10" ht="45" x14ac:dyDescent="0.25">
      <c r="A733" s="179">
        <v>727</v>
      </c>
      <c r="B733" s="180" t="s">
        <v>1251</v>
      </c>
      <c r="C733" s="179" t="s">
        <v>613</v>
      </c>
      <c r="D733" s="179" t="s">
        <v>606</v>
      </c>
      <c r="E733" s="179">
        <v>1</v>
      </c>
      <c r="F733" s="179"/>
      <c r="G733" s="179"/>
      <c r="H733" s="179"/>
      <c r="I733" s="179"/>
      <c r="J733" s="179"/>
    </row>
    <row r="734" spans="1:10" ht="45" x14ac:dyDescent="0.25">
      <c r="A734" s="179">
        <v>728</v>
      </c>
      <c r="B734" s="180" t="s">
        <v>1252</v>
      </c>
      <c r="C734" s="179"/>
      <c r="D734" s="179" t="s">
        <v>544</v>
      </c>
      <c r="E734" s="179">
        <v>1</v>
      </c>
      <c r="F734" s="179"/>
      <c r="G734" s="179"/>
      <c r="H734" s="179"/>
      <c r="I734" s="179"/>
      <c r="J734" s="181"/>
    </row>
    <row r="735" spans="1:10" ht="45" x14ac:dyDescent="0.25">
      <c r="A735" s="179">
        <v>729</v>
      </c>
      <c r="B735" s="180" t="s">
        <v>1253</v>
      </c>
      <c r="C735" s="179"/>
      <c r="D735" s="179" t="s">
        <v>544</v>
      </c>
      <c r="E735" s="179">
        <v>1</v>
      </c>
      <c r="F735" s="179"/>
      <c r="G735" s="179"/>
      <c r="H735" s="179"/>
      <c r="I735" s="179"/>
      <c r="J735" s="181"/>
    </row>
    <row r="736" spans="1:10" ht="30" x14ac:dyDescent="0.25">
      <c r="A736" s="179">
        <v>730</v>
      </c>
      <c r="B736" s="180" t="s">
        <v>1254</v>
      </c>
      <c r="C736" s="179"/>
      <c r="D736" s="179" t="s">
        <v>544</v>
      </c>
      <c r="E736" s="179">
        <v>1</v>
      </c>
      <c r="F736" s="179"/>
      <c r="G736" s="179"/>
      <c r="H736" s="179"/>
      <c r="I736" s="179"/>
      <c r="J736" s="181"/>
    </row>
    <row r="737" spans="1:10" ht="30" x14ac:dyDescent="0.25">
      <c r="A737" s="179">
        <v>731</v>
      </c>
      <c r="B737" s="180" t="s">
        <v>546</v>
      </c>
      <c r="C737" s="179"/>
      <c r="D737" s="179" t="s">
        <v>544</v>
      </c>
      <c r="E737" s="179">
        <v>1</v>
      </c>
      <c r="F737" s="179"/>
      <c r="G737" s="179"/>
      <c r="H737" s="179"/>
      <c r="I737" s="179"/>
      <c r="J737" s="181"/>
    </row>
    <row r="738" spans="1:10" ht="45" x14ac:dyDescent="0.25">
      <c r="A738" s="179">
        <v>732</v>
      </c>
      <c r="B738" s="180" t="s">
        <v>547</v>
      </c>
      <c r="C738" s="179"/>
      <c r="D738" s="179" t="s">
        <v>544</v>
      </c>
      <c r="E738" s="179">
        <v>1</v>
      </c>
      <c r="F738" s="179"/>
      <c r="G738" s="179"/>
      <c r="H738" s="179"/>
      <c r="I738" s="179"/>
      <c r="J738" s="181"/>
    </row>
    <row r="739" spans="1:10" x14ac:dyDescent="0.25">
      <c r="A739" s="179">
        <v>733</v>
      </c>
      <c r="B739" s="180" t="s">
        <v>1255</v>
      </c>
      <c r="C739" s="179" t="s">
        <v>608</v>
      </c>
      <c r="D739" s="179" t="s">
        <v>606</v>
      </c>
      <c r="E739" s="179">
        <v>1</v>
      </c>
      <c r="F739" s="179"/>
      <c r="G739" s="179"/>
      <c r="H739" s="179"/>
      <c r="I739" s="179"/>
      <c r="J739" s="179"/>
    </row>
    <row r="740" spans="1:10" ht="60" x14ac:dyDescent="0.25">
      <c r="A740" s="179">
        <v>734</v>
      </c>
      <c r="B740" s="180" t="s">
        <v>1256</v>
      </c>
      <c r="C740" s="179" t="s">
        <v>608</v>
      </c>
      <c r="D740" s="179" t="s">
        <v>606</v>
      </c>
      <c r="E740" s="179">
        <v>1</v>
      </c>
      <c r="F740" s="179"/>
      <c r="G740" s="179"/>
      <c r="H740" s="179"/>
      <c r="I740" s="179"/>
      <c r="J740" s="179"/>
    </row>
    <row r="741" spans="1:10" ht="45" x14ac:dyDescent="0.25">
      <c r="A741" s="179">
        <v>735</v>
      </c>
      <c r="B741" s="180" t="s">
        <v>1257</v>
      </c>
      <c r="C741" s="179" t="s">
        <v>608</v>
      </c>
      <c r="D741" s="179" t="s">
        <v>606</v>
      </c>
      <c r="E741" s="179">
        <v>1</v>
      </c>
      <c r="F741" s="179"/>
      <c r="G741" s="179"/>
      <c r="H741" s="179"/>
      <c r="I741" s="179"/>
      <c r="J741" s="179"/>
    </row>
    <row r="742" spans="1:10" ht="60" x14ac:dyDescent="0.25">
      <c r="A742" s="179">
        <v>736</v>
      </c>
      <c r="B742" s="180" t="s">
        <v>1258</v>
      </c>
      <c r="C742" s="179" t="s">
        <v>648</v>
      </c>
      <c r="D742" s="179" t="s">
        <v>606</v>
      </c>
      <c r="E742" s="179">
        <v>1</v>
      </c>
      <c r="F742" s="179"/>
      <c r="G742" s="179"/>
      <c r="H742" s="179"/>
      <c r="I742" s="179"/>
      <c r="J742" s="179"/>
    </row>
    <row r="743" spans="1:10" ht="45" x14ac:dyDescent="0.25">
      <c r="A743" s="179">
        <v>737</v>
      </c>
      <c r="B743" s="180" t="s">
        <v>1259</v>
      </c>
      <c r="C743" s="179" t="s">
        <v>613</v>
      </c>
      <c r="D743" s="179" t="s">
        <v>606</v>
      </c>
      <c r="E743" s="179">
        <v>5</v>
      </c>
      <c r="F743" s="179"/>
      <c r="G743" s="179"/>
      <c r="H743" s="179"/>
      <c r="I743" s="179"/>
      <c r="J743" s="179"/>
    </row>
    <row r="744" spans="1:10" ht="45" x14ac:dyDescent="0.25">
      <c r="A744" s="179">
        <v>738</v>
      </c>
      <c r="B744" s="180" t="s">
        <v>549</v>
      </c>
      <c r="C744" s="179"/>
      <c r="D744" s="179" t="s">
        <v>548</v>
      </c>
      <c r="E744" s="179">
        <v>1</v>
      </c>
      <c r="F744" s="179"/>
      <c r="G744" s="179"/>
      <c r="H744" s="179"/>
      <c r="I744" s="179"/>
      <c r="J744" s="181"/>
    </row>
    <row r="745" spans="1:10" ht="60" x14ac:dyDescent="0.25">
      <c r="A745" s="179">
        <v>739</v>
      </c>
      <c r="B745" s="180" t="s">
        <v>1260</v>
      </c>
      <c r="C745" s="179" t="s">
        <v>629</v>
      </c>
      <c r="D745" s="179" t="s">
        <v>507</v>
      </c>
      <c r="E745" s="179">
        <v>3</v>
      </c>
      <c r="F745" s="179"/>
      <c r="G745" s="179"/>
      <c r="H745" s="179"/>
      <c r="I745" s="179"/>
      <c r="J745" s="179"/>
    </row>
    <row r="746" spans="1:10" ht="45" x14ac:dyDescent="0.25">
      <c r="A746" s="179">
        <v>740</v>
      </c>
      <c r="B746" s="180" t="s">
        <v>1261</v>
      </c>
      <c r="C746" s="179"/>
      <c r="D746" s="179" t="s">
        <v>548</v>
      </c>
      <c r="E746" s="179">
        <v>1</v>
      </c>
      <c r="F746" s="179"/>
      <c r="G746" s="179"/>
      <c r="H746" s="179"/>
      <c r="I746" s="179"/>
      <c r="J746" s="181"/>
    </row>
    <row r="747" spans="1:10" ht="30" x14ac:dyDescent="0.25">
      <c r="A747" s="179">
        <v>741</v>
      </c>
      <c r="B747" s="180" t="s">
        <v>1262</v>
      </c>
      <c r="C747" s="179" t="s">
        <v>610</v>
      </c>
      <c r="D747" s="179" t="s">
        <v>606</v>
      </c>
      <c r="E747" s="179">
        <v>100</v>
      </c>
      <c r="F747" s="179"/>
      <c r="G747" s="179"/>
      <c r="H747" s="179"/>
      <c r="I747" s="179"/>
      <c r="J747" s="179"/>
    </row>
    <row r="748" spans="1:10" ht="30" x14ac:dyDescent="0.25">
      <c r="A748" s="179">
        <v>742</v>
      </c>
      <c r="B748" s="180" t="s">
        <v>1263</v>
      </c>
      <c r="C748" s="179" t="s">
        <v>610</v>
      </c>
      <c r="D748" s="179" t="s">
        <v>606</v>
      </c>
      <c r="E748" s="179">
        <v>25</v>
      </c>
      <c r="F748" s="179"/>
      <c r="G748" s="179"/>
      <c r="H748" s="179"/>
      <c r="I748" s="179"/>
      <c r="J748" s="179"/>
    </row>
    <row r="749" spans="1:10" ht="30" x14ac:dyDescent="0.25">
      <c r="A749" s="179">
        <v>743</v>
      </c>
      <c r="B749" s="180" t="s">
        <v>1264</v>
      </c>
      <c r="C749" s="179" t="s">
        <v>610</v>
      </c>
      <c r="D749" s="179" t="s">
        <v>606</v>
      </c>
      <c r="E749" s="179">
        <v>20</v>
      </c>
      <c r="F749" s="179"/>
      <c r="G749" s="179"/>
      <c r="H749" s="179"/>
      <c r="I749" s="179"/>
      <c r="J749" s="179"/>
    </row>
    <row r="750" spans="1:10" ht="30" x14ac:dyDescent="0.25">
      <c r="A750" s="179">
        <v>744</v>
      </c>
      <c r="B750" s="180" t="s">
        <v>1265</v>
      </c>
      <c r="C750" s="179" t="s">
        <v>610</v>
      </c>
      <c r="D750" s="179" t="s">
        <v>606</v>
      </c>
      <c r="E750" s="179">
        <v>5</v>
      </c>
      <c r="F750" s="179"/>
      <c r="G750" s="179"/>
      <c r="H750" s="179"/>
      <c r="I750" s="179"/>
      <c r="J750" s="179"/>
    </row>
    <row r="751" spans="1:10" ht="30" x14ac:dyDescent="0.25">
      <c r="A751" s="179">
        <v>745</v>
      </c>
      <c r="B751" s="180" t="s">
        <v>1266</v>
      </c>
      <c r="C751" s="179" t="s">
        <v>610</v>
      </c>
      <c r="D751" s="179" t="s">
        <v>606</v>
      </c>
      <c r="E751" s="179">
        <v>15</v>
      </c>
      <c r="F751" s="179"/>
      <c r="G751" s="179"/>
      <c r="H751" s="179"/>
      <c r="I751" s="179"/>
      <c r="J751" s="179"/>
    </row>
    <row r="752" spans="1:10" ht="30" x14ac:dyDescent="0.25">
      <c r="A752" s="179">
        <v>746</v>
      </c>
      <c r="B752" s="180" t="s">
        <v>1267</v>
      </c>
      <c r="C752" s="179" t="s">
        <v>610</v>
      </c>
      <c r="D752" s="179" t="s">
        <v>606</v>
      </c>
      <c r="E752" s="179">
        <v>5</v>
      </c>
      <c r="F752" s="179"/>
      <c r="G752" s="179"/>
      <c r="H752" s="179"/>
      <c r="I752" s="179"/>
      <c r="J752" s="179"/>
    </row>
    <row r="753" spans="1:10" ht="30" x14ac:dyDescent="0.25">
      <c r="A753" s="179">
        <v>747</v>
      </c>
      <c r="B753" s="180" t="s">
        <v>1268</v>
      </c>
      <c r="C753" s="179" t="s">
        <v>610</v>
      </c>
      <c r="D753" s="179" t="s">
        <v>606</v>
      </c>
      <c r="E753" s="179">
        <v>1</v>
      </c>
      <c r="F753" s="179"/>
      <c r="G753" s="179"/>
      <c r="H753" s="179"/>
      <c r="I753" s="179"/>
      <c r="J753" s="179"/>
    </row>
    <row r="754" spans="1:10" ht="30" x14ac:dyDescent="0.25">
      <c r="A754" s="179">
        <v>748</v>
      </c>
      <c r="B754" s="180" t="s">
        <v>1269</v>
      </c>
      <c r="C754" s="179" t="s">
        <v>610</v>
      </c>
      <c r="D754" s="179" t="s">
        <v>606</v>
      </c>
      <c r="E754" s="179">
        <v>1</v>
      </c>
      <c r="F754" s="179"/>
      <c r="G754" s="179"/>
      <c r="H754" s="179"/>
      <c r="I754" s="179"/>
      <c r="J754" s="179"/>
    </row>
    <row r="755" spans="1:10" ht="30" x14ac:dyDescent="0.25">
      <c r="A755" s="179">
        <v>749</v>
      </c>
      <c r="B755" s="180" t="s">
        <v>1270</v>
      </c>
      <c r="C755" s="179" t="s">
        <v>610</v>
      </c>
      <c r="D755" s="179" t="s">
        <v>606</v>
      </c>
      <c r="E755" s="179">
        <v>1</v>
      </c>
      <c r="F755" s="179"/>
      <c r="G755" s="179"/>
      <c r="H755" s="179"/>
      <c r="I755" s="179"/>
      <c r="J755" s="179"/>
    </row>
    <row r="756" spans="1:10" ht="30" x14ac:dyDescent="0.25">
      <c r="A756" s="179">
        <v>750</v>
      </c>
      <c r="B756" s="180" t="s">
        <v>1271</v>
      </c>
      <c r="C756" s="179" t="s">
        <v>610</v>
      </c>
      <c r="D756" s="179" t="s">
        <v>606</v>
      </c>
      <c r="E756" s="179">
        <v>1</v>
      </c>
      <c r="F756" s="179"/>
      <c r="G756" s="179"/>
      <c r="H756" s="179"/>
      <c r="I756" s="179"/>
      <c r="J756" s="179"/>
    </row>
    <row r="757" spans="1:10" ht="60" x14ac:dyDescent="0.25">
      <c r="A757" s="179">
        <v>751</v>
      </c>
      <c r="B757" s="180" t="s">
        <v>1272</v>
      </c>
      <c r="C757" s="179" t="s">
        <v>629</v>
      </c>
      <c r="D757" s="179" t="s">
        <v>449</v>
      </c>
      <c r="E757" s="179">
        <v>1</v>
      </c>
      <c r="F757" s="179"/>
      <c r="G757" s="179"/>
      <c r="H757" s="179"/>
      <c r="I757" s="179"/>
      <c r="J757" s="179"/>
    </row>
    <row r="758" spans="1:10" ht="60" x14ac:dyDescent="0.25">
      <c r="A758" s="179">
        <v>752</v>
      </c>
      <c r="B758" s="180" t="s">
        <v>1273</v>
      </c>
      <c r="C758" s="179" t="s">
        <v>629</v>
      </c>
      <c r="D758" s="179" t="s">
        <v>449</v>
      </c>
      <c r="E758" s="179">
        <v>8</v>
      </c>
      <c r="F758" s="179"/>
      <c r="G758" s="179"/>
      <c r="H758" s="179"/>
      <c r="I758" s="179"/>
      <c r="J758" s="179"/>
    </row>
    <row r="759" spans="1:10" ht="60" x14ac:dyDescent="0.25">
      <c r="A759" s="179">
        <v>753</v>
      </c>
      <c r="B759" s="180" t="s">
        <v>1274</v>
      </c>
      <c r="C759" s="179" t="s">
        <v>629</v>
      </c>
      <c r="D759" s="179" t="s">
        <v>449</v>
      </c>
      <c r="E759" s="179">
        <v>6</v>
      </c>
      <c r="F759" s="179"/>
      <c r="G759" s="179"/>
      <c r="H759" s="179"/>
      <c r="I759" s="179"/>
      <c r="J759" s="179"/>
    </row>
    <row r="760" spans="1:10" ht="60" x14ac:dyDescent="0.25">
      <c r="A760" s="179">
        <v>754</v>
      </c>
      <c r="B760" s="180" t="s">
        <v>1275</v>
      </c>
      <c r="C760" s="179" t="s">
        <v>629</v>
      </c>
      <c r="D760" s="179" t="s">
        <v>449</v>
      </c>
      <c r="E760" s="179">
        <v>2</v>
      </c>
      <c r="F760" s="179"/>
      <c r="G760" s="179"/>
      <c r="H760" s="179"/>
      <c r="I760" s="179"/>
      <c r="J760" s="179"/>
    </row>
    <row r="761" spans="1:10" ht="60" x14ac:dyDescent="0.25">
      <c r="A761" s="179">
        <v>755</v>
      </c>
      <c r="B761" s="180" t="s">
        <v>1276</v>
      </c>
      <c r="C761" s="179" t="s">
        <v>629</v>
      </c>
      <c r="D761" s="179" t="s">
        <v>449</v>
      </c>
      <c r="E761" s="179">
        <v>2</v>
      </c>
      <c r="F761" s="179"/>
      <c r="G761" s="179"/>
      <c r="H761" s="179"/>
      <c r="I761" s="179"/>
      <c r="J761" s="179"/>
    </row>
    <row r="762" spans="1:10" ht="60" x14ac:dyDescent="0.25">
      <c r="A762" s="179">
        <v>756</v>
      </c>
      <c r="B762" s="180" t="s">
        <v>1277</v>
      </c>
      <c r="C762" s="179" t="s">
        <v>629</v>
      </c>
      <c r="D762" s="179" t="s">
        <v>449</v>
      </c>
      <c r="E762" s="179">
        <v>2</v>
      </c>
      <c r="F762" s="179"/>
      <c r="G762" s="179"/>
      <c r="H762" s="179"/>
      <c r="I762" s="179"/>
      <c r="J762" s="179"/>
    </row>
    <row r="763" spans="1:10" ht="60" x14ac:dyDescent="0.25">
      <c r="A763" s="179">
        <v>757</v>
      </c>
      <c r="B763" s="180" t="s">
        <v>1278</v>
      </c>
      <c r="C763" s="179" t="s">
        <v>629</v>
      </c>
      <c r="D763" s="179" t="s">
        <v>558</v>
      </c>
      <c r="E763" s="179">
        <v>1</v>
      </c>
      <c r="F763" s="179"/>
      <c r="G763" s="179"/>
      <c r="H763" s="179"/>
      <c r="I763" s="179"/>
      <c r="J763" s="179"/>
    </row>
    <row r="764" spans="1:10" ht="60" x14ac:dyDescent="0.25">
      <c r="A764" s="179">
        <v>758</v>
      </c>
      <c r="B764" s="180" t="s">
        <v>1279</v>
      </c>
      <c r="C764" s="179" t="s">
        <v>629</v>
      </c>
      <c r="D764" s="179" t="s">
        <v>558</v>
      </c>
      <c r="E764" s="179">
        <v>1</v>
      </c>
      <c r="F764" s="179"/>
      <c r="G764" s="179"/>
      <c r="H764" s="179"/>
      <c r="I764" s="179"/>
      <c r="J764" s="179"/>
    </row>
    <row r="765" spans="1:10" ht="60" x14ac:dyDescent="0.25">
      <c r="A765" s="179">
        <v>759</v>
      </c>
      <c r="B765" s="180" t="s">
        <v>1280</v>
      </c>
      <c r="C765" s="179" t="s">
        <v>605</v>
      </c>
      <c r="D765" s="179" t="s">
        <v>507</v>
      </c>
      <c r="E765" s="179">
        <v>50</v>
      </c>
      <c r="F765" s="179"/>
      <c r="G765" s="179"/>
      <c r="H765" s="179"/>
      <c r="I765" s="179"/>
      <c r="J765" s="179"/>
    </row>
    <row r="766" spans="1:10" ht="45" x14ac:dyDescent="0.25">
      <c r="A766" s="179">
        <v>760</v>
      </c>
      <c r="B766" s="180" t="s">
        <v>550</v>
      </c>
      <c r="C766" s="179"/>
      <c r="D766" s="179" t="s">
        <v>606</v>
      </c>
      <c r="E766" s="179">
        <v>1</v>
      </c>
      <c r="F766" s="179"/>
      <c r="G766" s="179"/>
      <c r="H766" s="179"/>
      <c r="I766" s="179"/>
      <c r="J766" s="181"/>
    </row>
    <row r="767" spans="1:10" ht="45" x14ac:dyDescent="0.25">
      <c r="A767" s="179">
        <v>761</v>
      </c>
      <c r="B767" s="180" t="s">
        <v>1281</v>
      </c>
      <c r="C767" s="179" t="s">
        <v>605</v>
      </c>
      <c r="D767" s="179" t="s">
        <v>450</v>
      </c>
      <c r="E767" s="179">
        <v>10</v>
      </c>
      <c r="F767" s="179"/>
      <c r="G767" s="179"/>
      <c r="H767" s="179"/>
      <c r="I767" s="179"/>
      <c r="J767" s="179"/>
    </row>
    <row r="768" spans="1:10" ht="45" x14ac:dyDescent="0.25">
      <c r="A768" s="179">
        <v>762</v>
      </c>
      <c r="B768" s="180" t="s">
        <v>1282</v>
      </c>
      <c r="C768" s="179"/>
      <c r="D768" s="179" t="s">
        <v>466</v>
      </c>
      <c r="E768" s="179">
        <v>1</v>
      </c>
      <c r="F768" s="179"/>
      <c r="G768" s="179"/>
      <c r="H768" s="179"/>
      <c r="I768" s="179"/>
      <c r="J768" s="181"/>
    </row>
    <row r="769" spans="1:10" ht="30" x14ac:dyDescent="0.25">
      <c r="A769" s="179">
        <v>763</v>
      </c>
      <c r="B769" s="180" t="s">
        <v>1283</v>
      </c>
      <c r="C769" s="179" t="s">
        <v>605</v>
      </c>
      <c r="D769" s="179" t="s">
        <v>450</v>
      </c>
      <c r="E769" s="179">
        <v>5</v>
      </c>
      <c r="F769" s="179"/>
      <c r="G769" s="179"/>
      <c r="H769" s="179"/>
      <c r="I769" s="179"/>
      <c r="J769" s="179"/>
    </row>
    <row r="770" spans="1:10" ht="30" x14ac:dyDescent="0.25">
      <c r="A770" s="179">
        <v>764</v>
      </c>
      <c r="B770" s="180" t="s">
        <v>1284</v>
      </c>
      <c r="C770" s="179" t="s">
        <v>605</v>
      </c>
      <c r="D770" s="179" t="s">
        <v>450</v>
      </c>
      <c r="E770" s="179">
        <v>5</v>
      </c>
      <c r="F770" s="179"/>
      <c r="G770" s="179"/>
      <c r="H770" s="179"/>
      <c r="I770" s="179"/>
      <c r="J770" s="179"/>
    </row>
    <row r="771" spans="1:10" ht="45" x14ac:dyDescent="0.25">
      <c r="A771" s="179">
        <v>765</v>
      </c>
      <c r="B771" s="180" t="s">
        <v>551</v>
      </c>
      <c r="C771" s="179"/>
      <c r="D771" s="179" t="s">
        <v>466</v>
      </c>
      <c r="E771" s="179">
        <v>1</v>
      </c>
      <c r="F771" s="179"/>
      <c r="G771" s="179"/>
      <c r="H771" s="179"/>
      <c r="I771" s="179"/>
      <c r="J771" s="181"/>
    </row>
    <row r="772" spans="1:10" ht="30" x14ac:dyDescent="0.25">
      <c r="A772" s="179">
        <v>766</v>
      </c>
      <c r="B772" s="180" t="s">
        <v>1285</v>
      </c>
      <c r="C772" s="179" t="s">
        <v>605</v>
      </c>
      <c r="D772" s="179" t="s">
        <v>558</v>
      </c>
      <c r="E772" s="179">
        <v>5</v>
      </c>
      <c r="F772" s="179"/>
      <c r="G772" s="179"/>
      <c r="H772" s="179"/>
      <c r="I772" s="179"/>
      <c r="J772" s="179"/>
    </row>
    <row r="773" spans="1:10" ht="45" x14ac:dyDescent="0.25">
      <c r="A773" s="179">
        <v>767</v>
      </c>
      <c r="B773" s="180" t="s">
        <v>1286</v>
      </c>
      <c r="C773" s="179"/>
      <c r="D773" s="179" t="s">
        <v>466</v>
      </c>
      <c r="E773" s="179">
        <v>1</v>
      </c>
      <c r="F773" s="179"/>
      <c r="G773" s="179"/>
      <c r="H773" s="179"/>
      <c r="I773" s="179"/>
      <c r="J773" s="181"/>
    </row>
    <row r="774" spans="1:10" ht="60" x14ac:dyDescent="0.25">
      <c r="A774" s="179">
        <v>768</v>
      </c>
      <c r="B774" s="180" t="s">
        <v>1287</v>
      </c>
      <c r="C774" s="179" t="s">
        <v>629</v>
      </c>
      <c r="D774" s="179" t="s">
        <v>558</v>
      </c>
      <c r="E774" s="179">
        <v>11</v>
      </c>
      <c r="F774" s="179"/>
      <c r="G774" s="179"/>
      <c r="H774" s="179"/>
      <c r="I774" s="179"/>
      <c r="J774" s="179"/>
    </row>
    <row r="775" spans="1:10" ht="45" x14ac:dyDescent="0.25">
      <c r="A775" s="179">
        <v>769</v>
      </c>
      <c r="B775" s="180" t="s">
        <v>1288</v>
      </c>
      <c r="C775" s="179" t="s">
        <v>605</v>
      </c>
      <c r="D775" s="179" t="s">
        <v>558</v>
      </c>
      <c r="E775" s="179">
        <v>5</v>
      </c>
      <c r="F775" s="179"/>
      <c r="G775" s="179"/>
      <c r="H775" s="179"/>
      <c r="I775" s="179"/>
      <c r="J775" s="179"/>
    </row>
    <row r="776" spans="1:10" ht="45" x14ac:dyDescent="0.25">
      <c r="A776" s="179">
        <v>770</v>
      </c>
      <c r="B776" s="180" t="s">
        <v>1289</v>
      </c>
      <c r="C776" s="179" t="s">
        <v>605</v>
      </c>
      <c r="D776" s="179" t="s">
        <v>558</v>
      </c>
      <c r="E776" s="179">
        <v>5</v>
      </c>
      <c r="F776" s="179"/>
      <c r="G776" s="179"/>
      <c r="H776" s="179"/>
      <c r="I776" s="179"/>
      <c r="J776" s="179"/>
    </row>
    <row r="777" spans="1:10" ht="75" x14ac:dyDescent="0.25">
      <c r="A777" s="179">
        <v>771</v>
      </c>
      <c r="B777" s="180" t="s">
        <v>1290</v>
      </c>
      <c r="C777" s="179" t="s">
        <v>613</v>
      </c>
      <c r="D777" s="179" t="s">
        <v>606</v>
      </c>
      <c r="E777" s="179">
        <v>1</v>
      </c>
      <c r="F777" s="179"/>
      <c r="G777" s="179"/>
      <c r="H777" s="179"/>
      <c r="I777" s="179"/>
      <c r="J777" s="179"/>
    </row>
    <row r="778" spans="1:10" ht="30" x14ac:dyDescent="0.25">
      <c r="A778" s="179">
        <v>772</v>
      </c>
      <c r="B778" s="180" t="s">
        <v>1291</v>
      </c>
      <c r="C778" s="179" t="s">
        <v>605</v>
      </c>
      <c r="D778" s="179" t="s">
        <v>606</v>
      </c>
      <c r="E778" s="179">
        <v>3</v>
      </c>
      <c r="F778" s="179"/>
      <c r="G778" s="179"/>
      <c r="H778" s="179"/>
      <c r="I778" s="179"/>
      <c r="J778" s="179"/>
    </row>
    <row r="779" spans="1:10" ht="30" x14ac:dyDescent="0.25">
      <c r="A779" s="179">
        <v>773</v>
      </c>
      <c r="B779" s="180" t="s">
        <v>1292</v>
      </c>
      <c r="C779" s="179" t="s">
        <v>648</v>
      </c>
      <c r="D779" s="179" t="s">
        <v>606</v>
      </c>
      <c r="E779" s="179">
        <v>10</v>
      </c>
      <c r="F779" s="179"/>
      <c r="G779" s="179"/>
      <c r="H779" s="179"/>
      <c r="I779" s="179"/>
      <c r="J779" s="179"/>
    </row>
    <row r="780" spans="1:10" ht="30" x14ac:dyDescent="0.25">
      <c r="A780" s="179">
        <v>774</v>
      </c>
      <c r="B780" s="180" t="s">
        <v>1293</v>
      </c>
      <c r="C780" s="179" t="s">
        <v>648</v>
      </c>
      <c r="D780" s="179" t="s">
        <v>606</v>
      </c>
      <c r="E780" s="179">
        <v>10</v>
      </c>
      <c r="F780" s="179"/>
      <c r="G780" s="179"/>
      <c r="H780" s="179"/>
      <c r="I780" s="179"/>
      <c r="J780" s="179"/>
    </row>
    <row r="781" spans="1:10" ht="60" x14ac:dyDescent="0.25">
      <c r="A781" s="179">
        <v>775</v>
      </c>
      <c r="B781" s="180" t="s">
        <v>1294</v>
      </c>
      <c r="C781" s="179" t="s">
        <v>629</v>
      </c>
      <c r="D781" s="179" t="s">
        <v>507</v>
      </c>
      <c r="E781" s="179">
        <v>6</v>
      </c>
      <c r="F781" s="179"/>
      <c r="G781" s="179"/>
      <c r="H781" s="179"/>
      <c r="I781" s="179"/>
      <c r="J781" s="179"/>
    </row>
    <row r="782" spans="1:10" ht="60" x14ac:dyDescent="0.25">
      <c r="A782" s="179">
        <v>776</v>
      </c>
      <c r="B782" s="180" t="s">
        <v>1295</v>
      </c>
      <c r="C782" s="179" t="s">
        <v>629</v>
      </c>
      <c r="D782" s="179" t="s">
        <v>507</v>
      </c>
      <c r="E782" s="179">
        <v>3</v>
      </c>
      <c r="F782" s="179"/>
      <c r="G782" s="179"/>
      <c r="H782" s="179"/>
      <c r="I782" s="179"/>
      <c r="J782" s="179"/>
    </row>
    <row r="783" spans="1:10" ht="105" x14ac:dyDescent="0.25">
      <c r="A783" s="179">
        <v>777</v>
      </c>
      <c r="B783" s="180" t="s">
        <v>1296</v>
      </c>
      <c r="C783" s="179" t="s">
        <v>629</v>
      </c>
      <c r="D783" s="179" t="s">
        <v>507</v>
      </c>
      <c r="E783" s="179">
        <v>2</v>
      </c>
      <c r="F783" s="179"/>
      <c r="G783" s="179"/>
      <c r="H783" s="179"/>
      <c r="I783" s="179"/>
      <c r="J783" s="179"/>
    </row>
    <row r="784" spans="1:10" ht="60" x14ac:dyDescent="0.25">
      <c r="A784" s="179">
        <v>778</v>
      </c>
      <c r="B784" s="180" t="s">
        <v>1297</v>
      </c>
      <c r="C784" s="179" t="s">
        <v>629</v>
      </c>
      <c r="D784" s="179" t="s">
        <v>507</v>
      </c>
      <c r="E784" s="179">
        <v>12</v>
      </c>
      <c r="F784" s="179"/>
      <c r="G784" s="179"/>
      <c r="H784" s="179"/>
      <c r="I784" s="179"/>
      <c r="J784" s="179"/>
    </row>
    <row r="785" spans="1:10" ht="60" x14ac:dyDescent="0.25">
      <c r="A785" s="179">
        <v>779</v>
      </c>
      <c r="B785" s="180" t="s">
        <v>1298</v>
      </c>
      <c r="C785" s="179" t="s">
        <v>629</v>
      </c>
      <c r="D785" s="179" t="s">
        <v>507</v>
      </c>
      <c r="E785" s="179">
        <v>12</v>
      </c>
      <c r="F785" s="179"/>
      <c r="G785" s="179"/>
      <c r="H785" s="179"/>
      <c r="I785" s="179"/>
      <c r="J785" s="179"/>
    </row>
    <row r="786" spans="1:10" ht="60" x14ac:dyDescent="0.25">
      <c r="A786" s="179">
        <v>780</v>
      </c>
      <c r="B786" s="180" t="s">
        <v>1299</v>
      </c>
      <c r="C786" s="179" t="s">
        <v>629</v>
      </c>
      <c r="D786" s="179" t="s">
        <v>507</v>
      </c>
      <c r="E786" s="179">
        <v>12</v>
      </c>
      <c r="F786" s="179"/>
      <c r="G786" s="179"/>
      <c r="H786" s="179"/>
      <c r="I786" s="179"/>
      <c r="J786" s="179"/>
    </row>
    <row r="787" spans="1:10" ht="60" x14ac:dyDescent="0.25">
      <c r="A787" s="179">
        <v>781</v>
      </c>
      <c r="B787" s="180" t="s">
        <v>1300</v>
      </c>
      <c r="C787" s="179" t="s">
        <v>629</v>
      </c>
      <c r="D787" s="179" t="s">
        <v>507</v>
      </c>
      <c r="E787" s="179">
        <v>3</v>
      </c>
      <c r="F787" s="179"/>
      <c r="G787" s="179"/>
      <c r="H787" s="179"/>
      <c r="I787" s="179"/>
      <c r="J787" s="179"/>
    </row>
    <row r="788" spans="1:10" ht="60" x14ac:dyDescent="0.25">
      <c r="A788" s="179">
        <v>782</v>
      </c>
      <c r="B788" s="180" t="s">
        <v>1301</v>
      </c>
      <c r="C788" s="179" t="s">
        <v>629</v>
      </c>
      <c r="D788" s="179" t="s">
        <v>507</v>
      </c>
      <c r="E788" s="179">
        <v>1</v>
      </c>
      <c r="F788" s="179"/>
      <c r="G788" s="179"/>
      <c r="H788" s="179"/>
      <c r="I788" s="179"/>
      <c r="J788" s="179"/>
    </row>
    <row r="789" spans="1:10" ht="60" x14ac:dyDescent="0.25">
      <c r="A789" s="179">
        <v>783</v>
      </c>
      <c r="B789" s="180" t="s">
        <v>1302</v>
      </c>
      <c r="C789" s="179" t="s">
        <v>629</v>
      </c>
      <c r="D789" s="179" t="s">
        <v>507</v>
      </c>
      <c r="E789" s="179">
        <v>10</v>
      </c>
      <c r="F789" s="179"/>
      <c r="G789" s="179"/>
      <c r="H789" s="179"/>
      <c r="I789" s="179"/>
      <c r="J789" s="179"/>
    </row>
    <row r="790" spans="1:10" ht="75" x14ac:dyDescent="0.25">
      <c r="A790" s="179">
        <v>784</v>
      </c>
      <c r="B790" s="180" t="s">
        <v>1303</v>
      </c>
      <c r="C790" s="179" t="s">
        <v>629</v>
      </c>
      <c r="D790" s="179" t="s">
        <v>507</v>
      </c>
      <c r="E790" s="179">
        <v>10</v>
      </c>
      <c r="F790" s="179"/>
      <c r="G790" s="179"/>
      <c r="H790" s="179"/>
      <c r="I790" s="179"/>
      <c r="J790" s="179"/>
    </row>
    <row r="791" spans="1:10" ht="60" x14ac:dyDescent="0.25">
      <c r="A791" s="179">
        <v>785</v>
      </c>
      <c r="B791" s="180" t="s">
        <v>1304</v>
      </c>
      <c r="C791" s="179" t="s">
        <v>629</v>
      </c>
      <c r="D791" s="179" t="s">
        <v>507</v>
      </c>
      <c r="E791" s="179">
        <v>3</v>
      </c>
      <c r="F791" s="179"/>
      <c r="G791" s="179"/>
      <c r="H791" s="179"/>
      <c r="I791" s="179"/>
      <c r="J791" s="179"/>
    </row>
    <row r="792" spans="1:10" ht="60" x14ac:dyDescent="0.25">
      <c r="A792" s="179">
        <v>786</v>
      </c>
      <c r="B792" s="180" t="s">
        <v>1305</v>
      </c>
      <c r="C792" s="179" t="s">
        <v>629</v>
      </c>
      <c r="D792" s="179" t="s">
        <v>507</v>
      </c>
      <c r="E792" s="179">
        <v>3</v>
      </c>
      <c r="F792" s="179"/>
      <c r="G792" s="179"/>
      <c r="H792" s="179"/>
      <c r="I792" s="179"/>
      <c r="J792" s="179"/>
    </row>
    <row r="793" spans="1:10" ht="60" x14ac:dyDescent="0.25">
      <c r="A793" s="179">
        <v>787</v>
      </c>
      <c r="B793" s="180" t="s">
        <v>1306</v>
      </c>
      <c r="C793" s="179" t="s">
        <v>629</v>
      </c>
      <c r="D793" s="179" t="s">
        <v>507</v>
      </c>
      <c r="E793" s="179">
        <v>5</v>
      </c>
      <c r="F793" s="179"/>
      <c r="G793" s="179"/>
      <c r="H793" s="179"/>
      <c r="I793" s="179"/>
      <c r="J793" s="179"/>
    </row>
    <row r="794" spans="1:10" ht="60" x14ac:dyDescent="0.25">
      <c r="A794" s="179">
        <v>788</v>
      </c>
      <c r="B794" s="180" t="s">
        <v>1307</v>
      </c>
      <c r="C794" s="179" t="s">
        <v>629</v>
      </c>
      <c r="D794" s="179" t="s">
        <v>507</v>
      </c>
      <c r="E794" s="179">
        <v>5</v>
      </c>
      <c r="F794" s="179"/>
      <c r="G794" s="179"/>
      <c r="H794" s="179"/>
      <c r="I794" s="179"/>
      <c r="J794" s="179"/>
    </row>
    <row r="795" spans="1:10" ht="60" x14ac:dyDescent="0.25">
      <c r="A795" s="179">
        <v>789</v>
      </c>
      <c r="B795" s="180" t="s">
        <v>1308</v>
      </c>
      <c r="C795" s="179" t="s">
        <v>629</v>
      </c>
      <c r="D795" s="179" t="s">
        <v>507</v>
      </c>
      <c r="E795" s="179">
        <v>2</v>
      </c>
      <c r="F795" s="179"/>
      <c r="G795" s="179"/>
      <c r="H795" s="179"/>
      <c r="I795" s="179"/>
      <c r="J795" s="179"/>
    </row>
    <row r="796" spans="1:10" ht="60" x14ac:dyDescent="0.25">
      <c r="A796" s="179">
        <v>790</v>
      </c>
      <c r="B796" s="180" t="s">
        <v>1309</v>
      </c>
      <c r="C796" s="179" t="s">
        <v>629</v>
      </c>
      <c r="D796" s="179" t="s">
        <v>507</v>
      </c>
      <c r="E796" s="179">
        <v>2</v>
      </c>
      <c r="F796" s="179"/>
      <c r="G796" s="179"/>
      <c r="H796" s="179"/>
      <c r="I796" s="179"/>
      <c r="J796" s="179"/>
    </row>
    <row r="797" spans="1:10" ht="90" x14ac:dyDescent="0.25">
      <c r="A797" s="179">
        <v>791</v>
      </c>
      <c r="B797" s="180" t="s">
        <v>1310</v>
      </c>
      <c r="C797" s="179" t="s">
        <v>629</v>
      </c>
      <c r="D797" s="179" t="s">
        <v>504</v>
      </c>
      <c r="E797" s="179">
        <v>10</v>
      </c>
      <c r="F797" s="179"/>
      <c r="G797" s="179"/>
      <c r="H797" s="179"/>
      <c r="I797" s="179"/>
      <c r="J797" s="179"/>
    </row>
    <row r="798" spans="1:10" ht="45" x14ac:dyDescent="0.25">
      <c r="A798" s="179">
        <v>792</v>
      </c>
      <c r="B798" s="180" t="s">
        <v>1311</v>
      </c>
      <c r="C798" s="179" t="s">
        <v>648</v>
      </c>
      <c r="D798" s="179" t="s">
        <v>606</v>
      </c>
      <c r="E798" s="179">
        <v>1</v>
      </c>
      <c r="F798" s="179"/>
      <c r="G798" s="179"/>
      <c r="H798" s="179"/>
      <c r="I798" s="179"/>
      <c r="J798" s="179"/>
    </row>
    <row r="799" spans="1:10" ht="45" x14ac:dyDescent="0.25">
      <c r="A799" s="179">
        <v>793</v>
      </c>
      <c r="B799" s="180" t="s">
        <v>1312</v>
      </c>
      <c r="C799" s="179" t="s">
        <v>648</v>
      </c>
      <c r="D799" s="179" t="s">
        <v>606</v>
      </c>
      <c r="E799" s="179">
        <v>1</v>
      </c>
      <c r="F799" s="179"/>
      <c r="G799" s="179"/>
      <c r="H799" s="179"/>
      <c r="I799" s="179"/>
      <c r="J799" s="179"/>
    </row>
    <row r="800" spans="1:10" ht="60" x14ac:dyDescent="0.25">
      <c r="A800" s="179">
        <v>794</v>
      </c>
      <c r="B800" s="180" t="s">
        <v>1313</v>
      </c>
      <c r="C800" s="179" t="s">
        <v>629</v>
      </c>
      <c r="D800" s="179" t="s">
        <v>507</v>
      </c>
      <c r="E800" s="179">
        <v>12</v>
      </c>
      <c r="F800" s="179"/>
      <c r="G800" s="179"/>
      <c r="H800" s="179"/>
      <c r="I800" s="179"/>
      <c r="J800" s="179"/>
    </row>
    <row r="801" spans="1:10" ht="90" x14ac:dyDescent="0.25">
      <c r="A801" s="179">
        <v>795</v>
      </c>
      <c r="B801" s="180" t="s">
        <v>1314</v>
      </c>
      <c r="C801" s="179" t="s">
        <v>608</v>
      </c>
      <c r="D801" s="179" t="s">
        <v>606</v>
      </c>
      <c r="E801" s="179">
        <v>3</v>
      </c>
      <c r="F801" s="179"/>
      <c r="G801" s="179"/>
      <c r="H801" s="179"/>
      <c r="I801" s="179"/>
      <c r="J801" s="179"/>
    </row>
    <row r="802" spans="1:10" ht="90" x14ac:dyDescent="0.25">
      <c r="A802" s="179">
        <v>796</v>
      </c>
      <c r="B802" s="180" t="s">
        <v>1315</v>
      </c>
      <c r="C802" s="179" t="s">
        <v>608</v>
      </c>
      <c r="D802" s="179" t="s">
        <v>606</v>
      </c>
      <c r="E802" s="179">
        <v>3</v>
      </c>
      <c r="F802" s="179"/>
      <c r="G802" s="179"/>
      <c r="H802" s="179"/>
      <c r="I802" s="179"/>
      <c r="J802" s="179"/>
    </row>
    <row r="803" spans="1:10" ht="90" x14ac:dyDescent="0.25">
      <c r="A803" s="179">
        <v>797</v>
      </c>
      <c r="B803" s="180" t="s">
        <v>1316</v>
      </c>
      <c r="C803" s="179" t="s">
        <v>608</v>
      </c>
      <c r="D803" s="179" t="s">
        <v>606</v>
      </c>
      <c r="E803" s="179">
        <v>3</v>
      </c>
      <c r="F803" s="179"/>
      <c r="G803" s="179"/>
      <c r="H803" s="179"/>
      <c r="I803" s="179"/>
      <c r="J803" s="179"/>
    </row>
    <row r="804" spans="1:10" ht="90" x14ac:dyDescent="0.25">
      <c r="A804" s="179">
        <v>798</v>
      </c>
      <c r="B804" s="180" t="s">
        <v>1317</v>
      </c>
      <c r="C804" s="179" t="s">
        <v>608</v>
      </c>
      <c r="D804" s="179" t="s">
        <v>606</v>
      </c>
      <c r="E804" s="179">
        <v>3</v>
      </c>
      <c r="F804" s="179"/>
      <c r="G804" s="179"/>
      <c r="H804" s="179"/>
      <c r="I804" s="179"/>
      <c r="J804" s="179"/>
    </row>
    <row r="805" spans="1:10" ht="90" x14ac:dyDescent="0.25">
      <c r="A805" s="179">
        <v>799</v>
      </c>
      <c r="B805" s="180" t="s">
        <v>1318</v>
      </c>
      <c r="C805" s="179" t="s">
        <v>608</v>
      </c>
      <c r="D805" s="179" t="s">
        <v>606</v>
      </c>
      <c r="E805" s="179">
        <v>3</v>
      </c>
      <c r="F805" s="179"/>
      <c r="G805" s="179"/>
      <c r="H805" s="179"/>
      <c r="I805" s="179"/>
      <c r="J805" s="179"/>
    </row>
    <row r="806" spans="1:10" ht="30" x14ac:dyDescent="0.25">
      <c r="A806" s="179">
        <v>800</v>
      </c>
      <c r="B806" s="180" t="s">
        <v>1319</v>
      </c>
      <c r="C806" s="179" t="s">
        <v>608</v>
      </c>
      <c r="D806" s="179" t="s">
        <v>606</v>
      </c>
      <c r="E806" s="179">
        <v>1</v>
      </c>
      <c r="F806" s="179"/>
      <c r="G806" s="179"/>
      <c r="H806" s="179"/>
      <c r="I806" s="179"/>
      <c r="J806" s="179"/>
    </row>
    <row r="807" spans="1:10" ht="30" x14ac:dyDescent="0.25">
      <c r="A807" s="179">
        <v>801</v>
      </c>
      <c r="B807" s="180" t="s">
        <v>1320</v>
      </c>
      <c r="C807" s="179" t="s">
        <v>608</v>
      </c>
      <c r="D807" s="179" t="s">
        <v>606</v>
      </c>
      <c r="E807" s="179">
        <v>1</v>
      </c>
      <c r="F807" s="179"/>
      <c r="G807" s="179"/>
      <c r="H807" s="179"/>
      <c r="I807" s="179"/>
      <c r="J807" s="179"/>
    </row>
    <row r="808" spans="1:10" ht="60" x14ac:dyDescent="0.25">
      <c r="A808" s="179">
        <v>802</v>
      </c>
      <c r="B808" s="180" t="s">
        <v>1321</v>
      </c>
      <c r="C808" s="179" t="s">
        <v>700</v>
      </c>
      <c r="D808" s="179" t="s">
        <v>606</v>
      </c>
      <c r="E808" s="179">
        <v>1</v>
      </c>
      <c r="F808" s="179"/>
      <c r="G808" s="179"/>
      <c r="H808" s="179"/>
      <c r="I808" s="179"/>
      <c r="J808" s="179"/>
    </row>
    <row r="809" spans="1:10" ht="60" x14ac:dyDescent="0.25">
      <c r="A809" s="179">
        <v>803</v>
      </c>
      <c r="B809" s="180" t="s">
        <v>1322</v>
      </c>
      <c r="C809" s="179" t="s">
        <v>700</v>
      </c>
      <c r="D809" s="179" t="s">
        <v>606</v>
      </c>
      <c r="E809" s="179">
        <v>1</v>
      </c>
      <c r="F809" s="179"/>
      <c r="G809" s="179"/>
      <c r="H809" s="179"/>
      <c r="I809" s="179"/>
      <c r="J809" s="179"/>
    </row>
    <row r="810" spans="1:10" ht="60" x14ac:dyDescent="0.25">
      <c r="A810" s="179">
        <v>804</v>
      </c>
      <c r="B810" s="180" t="s">
        <v>1323</v>
      </c>
      <c r="C810" s="179" t="s">
        <v>700</v>
      </c>
      <c r="D810" s="179" t="s">
        <v>606</v>
      </c>
      <c r="E810" s="179">
        <v>1</v>
      </c>
      <c r="F810" s="179"/>
      <c r="G810" s="179"/>
      <c r="H810" s="179"/>
      <c r="I810" s="179"/>
      <c r="J810" s="179"/>
    </row>
    <row r="811" spans="1:10" ht="60" x14ac:dyDescent="0.25">
      <c r="A811" s="179">
        <v>805</v>
      </c>
      <c r="B811" s="180" t="s">
        <v>1324</v>
      </c>
      <c r="C811" s="179" t="s">
        <v>700</v>
      </c>
      <c r="D811" s="179" t="s">
        <v>606</v>
      </c>
      <c r="E811" s="179">
        <v>1</v>
      </c>
      <c r="F811" s="179"/>
      <c r="G811" s="179"/>
      <c r="H811" s="179"/>
      <c r="I811" s="179"/>
      <c r="J811" s="179"/>
    </row>
    <row r="812" spans="1:10" ht="30" x14ac:dyDescent="0.25">
      <c r="A812" s="179">
        <v>806</v>
      </c>
      <c r="B812" s="180" t="s">
        <v>1325</v>
      </c>
      <c r="C812" s="179" t="s">
        <v>608</v>
      </c>
      <c r="D812" s="179" t="s">
        <v>606</v>
      </c>
      <c r="E812" s="179">
        <v>1</v>
      </c>
      <c r="F812" s="179"/>
      <c r="G812" s="179"/>
      <c r="H812" s="179"/>
      <c r="I812" s="179"/>
      <c r="J812" s="179"/>
    </row>
    <row r="813" spans="1:10" ht="60" x14ac:dyDescent="0.25">
      <c r="A813" s="179">
        <v>807</v>
      </c>
      <c r="B813" s="180" t="s">
        <v>1326</v>
      </c>
      <c r="C813" s="179" t="s">
        <v>629</v>
      </c>
      <c r="D813" s="179" t="s">
        <v>507</v>
      </c>
      <c r="E813" s="179">
        <v>25</v>
      </c>
      <c r="F813" s="179"/>
      <c r="G813" s="179"/>
      <c r="H813" s="179"/>
      <c r="I813" s="179"/>
      <c r="J813" s="179"/>
    </row>
    <row r="814" spans="1:10" ht="30" x14ac:dyDescent="0.25">
      <c r="A814" s="179">
        <v>808</v>
      </c>
      <c r="B814" s="180" t="s">
        <v>1327</v>
      </c>
      <c r="C814" s="179" t="s">
        <v>610</v>
      </c>
      <c r="D814" s="179" t="s">
        <v>606</v>
      </c>
      <c r="E814" s="179">
        <v>1</v>
      </c>
      <c r="F814" s="179"/>
      <c r="G814" s="179"/>
      <c r="H814" s="179"/>
      <c r="I814" s="179"/>
      <c r="J814" s="179"/>
    </row>
    <row r="815" spans="1:10" ht="30" x14ac:dyDescent="0.25">
      <c r="A815" s="179">
        <v>809</v>
      </c>
      <c r="B815" s="180" t="s">
        <v>1328</v>
      </c>
      <c r="C815" s="179" t="s">
        <v>605</v>
      </c>
      <c r="D815" s="179" t="s">
        <v>606</v>
      </c>
      <c r="E815" s="179">
        <v>1</v>
      </c>
      <c r="F815" s="179"/>
      <c r="G815" s="179"/>
      <c r="H815" s="179"/>
      <c r="I815" s="179"/>
      <c r="J815" s="179"/>
    </row>
    <row r="816" spans="1:10" ht="45" x14ac:dyDescent="0.25">
      <c r="A816" s="179">
        <v>810</v>
      </c>
      <c r="B816" s="180" t="s">
        <v>1329</v>
      </c>
      <c r="C816" s="179" t="s">
        <v>648</v>
      </c>
      <c r="D816" s="179" t="s">
        <v>606</v>
      </c>
      <c r="E816" s="179">
        <v>5</v>
      </c>
      <c r="F816" s="179"/>
      <c r="G816" s="179"/>
      <c r="H816" s="179"/>
      <c r="I816" s="179"/>
      <c r="J816" s="179"/>
    </row>
    <row r="817" spans="1:10" ht="30" x14ac:dyDescent="0.25">
      <c r="A817" s="179">
        <v>811</v>
      </c>
      <c r="B817" s="180" t="s">
        <v>1330</v>
      </c>
      <c r="C817" s="179" t="s">
        <v>613</v>
      </c>
      <c r="D817" s="179" t="s">
        <v>606</v>
      </c>
      <c r="E817" s="179">
        <v>5</v>
      </c>
      <c r="F817" s="179"/>
      <c r="G817" s="179"/>
      <c r="H817" s="179"/>
      <c r="I817" s="179"/>
      <c r="J817" s="179"/>
    </row>
    <row r="818" spans="1:10" ht="60" x14ac:dyDescent="0.25">
      <c r="A818" s="179">
        <v>812</v>
      </c>
      <c r="B818" s="180" t="s">
        <v>1331</v>
      </c>
      <c r="C818" s="179" t="s">
        <v>605</v>
      </c>
      <c r="D818" s="179" t="s">
        <v>507</v>
      </c>
      <c r="E818" s="179">
        <v>5</v>
      </c>
      <c r="F818" s="179"/>
      <c r="G818" s="179"/>
      <c r="H818" s="179"/>
      <c r="I818" s="179"/>
      <c r="J818" s="179"/>
    </row>
    <row r="819" spans="1:10" ht="60" x14ac:dyDescent="0.25">
      <c r="A819" s="179">
        <v>813</v>
      </c>
      <c r="B819" s="180" t="s">
        <v>1332</v>
      </c>
      <c r="C819" s="179" t="s">
        <v>605</v>
      </c>
      <c r="D819" s="179" t="s">
        <v>507</v>
      </c>
      <c r="E819" s="179">
        <v>5</v>
      </c>
      <c r="F819" s="179"/>
      <c r="G819" s="179"/>
      <c r="H819" s="179"/>
      <c r="I819" s="179"/>
      <c r="J819" s="179"/>
    </row>
    <row r="820" spans="1:10" ht="60" x14ac:dyDescent="0.25">
      <c r="A820" s="179">
        <v>814</v>
      </c>
      <c r="B820" s="180" t="s">
        <v>1333</v>
      </c>
      <c r="C820" s="179" t="s">
        <v>605</v>
      </c>
      <c r="D820" s="179" t="s">
        <v>507</v>
      </c>
      <c r="E820" s="179">
        <v>5</v>
      </c>
      <c r="F820" s="179"/>
      <c r="G820" s="179"/>
      <c r="H820" s="179"/>
      <c r="I820" s="179"/>
      <c r="J820" s="179"/>
    </row>
    <row r="821" spans="1:10" ht="60" x14ac:dyDescent="0.25">
      <c r="A821" s="179">
        <v>815</v>
      </c>
      <c r="B821" s="180" t="s">
        <v>1333</v>
      </c>
      <c r="C821" s="179" t="s">
        <v>605</v>
      </c>
      <c r="D821" s="179" t="s">
        <v>507</v>
      </c>
      <c r="E821" s="179">
        <v>3</v>
      </c>
      <c r="F821" s="179"/>
      <c r="G821" s="179"/>
      <c r="H821" s="179"/>
      <c r="I821" s="179"/>
      <c r="J821" s="179"/>
    </row>
    <row r="822" spans="1:10" ht="60" x14ac:dyDescent="0.25">
      <c r="A822" s="179">
        <v>816</v>
      </c>
      <c r="B822" s="180" t="s">
        <v>1334</v>
      </c>
      <c r="C822" s="179" t="s">
        <v>700</v>
      </c>
      <c r="D822" s="179" t="s">
        <v>558</v>
      </c>
      <c r="E822" s="179">
        <v>25</v>
      </c>
      <c r="F822" s="179"/>
      <c r="G822" s="179"/>
      <c r="H822" s="179"/>
      <c r="I822" s="179"/>
      <c r="J822" s="179"/>
    </row>
    <row r="823" spans="1:10" ht="60" x14ac:dyDescent="0.25">
      <c r="A823" s="179">
        <v>817</v>
      </c>
      <c r="B823" s="180" t="s">
        <v>1335</v>
      </c>
      <c r="C823" s="179" t="s">
        <v>700</v>
      </c>
      <c r="D823" s="179" t="s">
        <v>558</v>
      </c>
      <c r="E823" s="179">
        <v>25</v>
      </c>
      <c r="F823" s="179"/>
      <c r="G823" s="179"/>
      <c r="H823" s="179"/>
      <c r="I823" s="179"/>
      <c r="J823" s="179"/>
    </row>
    <row r="824" spans="1:10" ht="60" x14ac:dyDescent="0.25">
      <c r="A824" s="179">
        <v>818</v>
      </c>
      <c r="B824" s="180" t="s">
        <v>1336</v>
      </c>
      <c r="C824" s="179" t="s">
        <v>700</v>
      </c>
      <c r="D824" s="179" t="s">
        <v>558</v>
      </c>
      <c r="E824" s="179">
        <v>25</v>
      </c>
      <c r="F824" s="179"/>
      <c r="G824" s="179"/>
      <c r="H824" s="179"/>
      <c r="I824" s="179"/>
      <c r="J824" s="179"/>
    </row>
    <row r="825" spans="1:10" ht="60" x14ac:dyDescent="0.25">
      <c r="A825" s="179">
        <v>819</v>
      </c>
      <c r="B825" s="180" t="s">
        <v>1337</v>
      </c>
      <c r="C825" s="179" t="s">
        <v>700</v>
      </c>
      <c r="D825" s="179" t="s">
        <v>558</v>
      </c>
      <c r="E825" s="179">
        <v>25</v>
      </c>
      <c r="F825" s="179"/>
      <c r="G825" s="179"/>
      <c r="H825" s="179"/>
      <c r="I825" s="179"/>
      <c r="J825" s="179"/>
    </row>
    <row r="826" spans="1:10" ht="60" x14ac:dyDescent="0.25">
      <c r="A826" s="179">
        <v>820</v>
      </c>
      <c r="B826" s="180" t="s">
        <v>1338</v>
      </c>
      <c r="C826" s="179" t="s">
        <v>700</v>
      </c>
      <c r="D826" s="179" t="s">
        <v>558</v>
      </c>
      <c r="E826" s="179">
        <v>25</v>
      </c>
      <c r="F826" s="179"/>
      <c r="G826" s="179"/>
      <c r="H826" s="179"/>
      <c r="I826" s="179"/>
      <c r="J826" s="179"/>
    </row>
    <row r="827" spans="1:10" ht="60" x14ac:dyDescent="0.25">
      <c r="A827" s="179">
        <v>821</v>
      </c>
      <c r="B827" s="180" t="s">
        <v>1339</v>
      </c>
      <c r="C827" s="179" t="s">
        <v>700</v>
      </c>
      <c r="D827" s="179" t="s">
        <v>558</v>
      </c>
      <c r="E827" s="179">
        <v>25</v>
      </c>
      <c r="F827" s="179"/>
      <c r="G827" s="179"/>
      <c r="H827" s="179"/>
      <c r="I827" s="179"/>
      <c r="J827" s="179"/>
    </row>
    <row r="828" spans="1:10" ht="45" x14ac:dyDescent="0.25">
      <c r="A828" s="179">
        <v>822</v>
      </c>
      <c r="B828" s="180" t="s">
        <v>1340</v>
      </c>
      <c r="C828" s="179" t="s">
        <v>605</v>
      </c>
      <c r="D828" s="179" t="s">
        <v>606</v>
      </c>
      <c r="E828" s="179">
        <v>5</v>
      </c>
      <c r="F828" s="179"/>
      <c r="G828" s="179"/>
      <c r="H828" s="179"/>
      <c r="I828" s="179"/>
      <c r="J828" s="179"/>
    </row>
    <row r="829" spans="1:10" ht="30" x14ac:dyDescent="0.25">
      <c r="A829" s="179">
        <v>823</v>
      </c>
      <c r="B829" s="180" t="s">
        <v>1341</v>
      </c>
      <c r="C829" s="179" t="s">
        <v>605</v>
      </c>
      <c r="D829" s="179" t="s">
        <v>606</v>
      </c>
      <c r="E829" s="179">
        <v>5</v>
      </c>
      <c r="F829" s="179"/>
      <c r="G829" s="179"/>
      <c r="H829" s="179"/>
      <c r="I829" s="179"/>
      <c r="J829" s="179"/>
    </row>
    <row r="830" spans="1:10" ht="30" x14ac:dyDescent="0.25">
      <c r="A830" s="179">
        <v>824</v>
      </c>
      <c r="B830" s="180" t="s">
        <v>1342</v>
      </c>
      <c r="C830" s="179" t="s">
        <v>605</v>
      </c>
      <c r="D830" s="179" t="s">
        <v>606</v>
      </c>
      <c r="E830" s="179">
        <v>3</v>
      </c>
      <c r="F830" s="179"/>
      <c r="G830" s="179"/>
      <c r="H830" s="179"/>
      <c r="I830" s="179"/>
      <c r="J830" s="179"/>
    </row>
    <row r="831" spans="1:10" ht="30" x14ac:dyDescent="0.25">
      <c r="A831" s="179">
        <v>825</v>
      </c>
      <c r="B831" s="180" t="s">
        <v>1343</v>
      </c>
      <c r="C831" s="179" t="s">
        <v>605</v>
      </c>
      <c r="D831" s="179" t="s">
        <v>606</v>
      </c>
      <c r="E831" s="179">
        <v>3</v>
      </c>
      <c r="F831" s="179"/>
      <c r="G831" s="179"/>
      <c r="H831" s="179"/>
      <c r="I831" s="179"/>
      <c r="J831" s="179"/>
    </row>
    <row r="832" spans="1:10" ht="30" x14ac:dyDescent="0.25">
      <c r="A832" s="179">
        <v>826</v>
      </c>
      <c r="B832" s="180" t="s">
        <v>1344</v>
      </c>
      <c r="C832" s="179" t="s">
        <v>605</v>
      </c>
      <c r="D832" s="179" t="s">
        <v>606</v>
      </c>
      <c r="E832" s="179">
        <v>5</v>
      </c>
      <c r="F832" s="179"/>
      <c r="G832" s="179"/>
      <c r="H832" s="179"/>
      <c r="I832" s="179"/>
      <c r="J832" s="179"/>
    </row>
    <row r="833" spans="1:10" ht="30" x14ac:dyDescent="0.25">
      <c r="A833" s="179">
        <v>827</v>
      </c>
      <c r="B833" s="180" t="s">
        <v>1345</v>
      </c>
      <c r="C833" s="179" t="s">
        <v>605</v>
      </c>
      <c r="D833" s="179" t="s">
        <v>606</v>
      </c>
      <c r="E833" s="179">
        <v>5</v>
      </c>
      <c r="F833" s="179"/>
      <c r="G833" s="179"/>
      <c r="H833" s="179"/>
      <c r="I833" s="179"/>
      <c r="J833" s="179"/>
    </row>
    <row r="834" spans="1:10" ht="30" x14ac:dyDescent="0.25">
      <c r="A834" s="179">
        <v>828</v>
      </c>
      <c r="B834" s="180" t="s">
        <v>1346</v>
      </c>
      <c r="C834" s="179" t="s">
        <v>605</v>
      </c>
      <c r="D834" s="179" t="s">
        <v>606</v>
      </c>
      <c r="E834" s="179">
        <v>5</v>
      </c>
      <c r="F834" s="179"/>
      <c r="G834" s="179"/>
      <c r="H834" s="179"/>
      <c r="I834" s="179"/>
      <c r="J834" s="179"/>
    </row>
    <row r="835" spans="1:10" ht="30" x14ac:dyDescent="0.25">
      <c r="A835" s="179">
        <v>829</v>
      </c>
      <c r="B835" s="180" t="s">
        <v>1347</v>
      </c>
      <c r="C835" s="179" t="s">
        <v>605</v>
      </c>
      <c r="D835" s="179" t="s">
        <v>606</v>
      </c>
      <c r="E835" s="179">
        <v>5</v>
      </c>
      <c r="F835" s="179"/>
      <c r="G835" s="179"/>
      <c r="H835" s="179"/>
      <c r="I835" s="179"/>
      <c r="J835" s="179"/>
    </row>
    <row r="836" spans="1:10" ht="30" x14ac:dyDescent="0.25">
      <c r="A836" s="179">
        <v>830</v>
      </c>
      <c r="B836" s="180" t="s">
        <v>1348</v>
      </c>
      <c r="C836" s="179" t="s">
        <v>605</v>
      </c>
      <c r="D836" s="179" t="s">
        <v>606</v>
      </c>
      <c r="E836" s="179">
        <v>5</v>
      </c>
      <c r="F836" s="179"/>
      <c r="G836" s="179"/>
      <c r="H836" s="179"/>
      <c r="I836" s="179"/>
      <c r="J836" s="179"/>
    </row>
    <row r="837" spans="1:10" ht="30" x14ac:dyDescent="0.25">
      <c r="A837" s="179">
        <v>831</v>
      </c>
      <c r="B837" s="180" t="s">
        <v>1349</v>
      </c>
      <c r="C837" s="179" t="s">
        <v>608</v>
      </c>
      <c r="D837" s="179" t="s">
        <v>606</v>
      </c>
      <c r="E837" s="179">
        <v>2</v>
      </c>
      <c r="F837" s="179"/>
      <c r="G837" s="179"/>
      <c r="H837" s="179"/>
      <c r="I837" s="179"/>
      <c r="J837" s="179"/>
    </row>
    <row r="838" spans="1:10" ht="60" x14ac:dyDescent="0.25">
      <c r="A838" s="179">
        <v>832</v>
      </c>
      <c r="B838" s="180" t="s">
        <v>1350</v>
      </c>
      <c r="C838" s="179" t="s">
        <v>605</v>
      </c>
      <c r="D838" s="179" t="s">
        <v>507</v>
      </c>
      <c r="E838" s="179">
        <v>1</v>
      </c>
      <c r="F838" s="179"/>
      <c r="G838" s="179"/>
      <c r="H838" s="179"/>
      <c r="I838" s="179"/>
      <c r="J838" s="179"/>
    </row>
    <row r="839" spans="1:10" ht="75" x14ac:dyDescent="0.25">
      <c r="A839" s="179">
        <v>833</v>
      </c>
      <c r="B839" s="180" t="s">
        <v>1351</v>
      </c>
      <c r="C839" s="179" t="s">
        <v>605</v>
      </c>
      <c r="D839" s="179" t="s">
        <v>606</v>
      </c>
      <c r="E839" s="179">
        <v>1</v>
      </c>
      <c r="F839" s="179"/>
      <c r="G839" s="179"/>
      <c r="H839" s="179"/>
      <c r="I839" s="179"/>
      <c r="J839" s="179"/>
    </row>
    <row r="840" spans="1:10" ht="75" x14ac:dyDescent="0.25">
      <c r="A840" s="179">
        <v>834</v>
      </c>
      <c r="B840" s="180" t="s">
        <v>1352</v>
      </c>
      <c r="C840" s="179" t="s">
        <v>605</v>
      </c>
      <c r="D840" s="179" t="s">
        <v>507</v>
      </c>
      <c r="E840" s="179">
        <v>1</v>
      </c>
      <c r="F840" s="179"/>
      <c r="G840" s="179"/>
      <c r="H840" s="179"/>
      <c r="I840" s="179"/>
      <c r="J840" s="179"/>
    </row>
    <row r="841" spans="1:10" ht="75" x14ac:dyDescent="0.25">
      <c r="A841" s="179">
        <v>835</v>
      </c>
      <c r="B841" s="180" t="s">
        <v>1353</v>
      </c>
      <c r="C841" s="179" t="s">
        <v>605</v>
      </c>
      <c r="D841" s="179" t="s">
        <v>606</v>
      </c>
      <c r="E841" s="179">
        <v>1</v>
      </c>
      <c r="F841" s="179"/>
      <c r="G841" s="179"/>
      <c r="H841" s="179"/>
      <c r="I841" s="179"/>
      <c r="J841" s="179"/>
    </row>
    <row r="842" spans="1:10" ht="75" x14ac:dyDescent="0.25">
      <c r="A842" s="179">
        <v>836</v>
      </c>
      <c r="B842" s="180" t="s">
        <v>1354</v>
      </c>
      <c r="C842" s="179" t="s">
        <v>605</v>
      </c>
      <c r="D842" s="179" t="s">
        <v>606</v>
      </c>
      <c r="E842" s="179">
        <v>1</v>
      </c>
      <c r="F842" s="179"/>
      <c r="G842" s="179"/>
      <c r="H842" s="179"/>
      <c r="I842" s="179"/>
      <c r="J842" s="179"/>
    </row>
    <row r="843" spans="1:10" ht="45" x14ac:dyDescent="0.25">
      <c r="A843" s="179">
        <v>837</v>
      </c>
      <c r="B843" s="180" t="s">
        <v>1355</v>
      </c>
      <c r="C843" s="179" t="s">
        <v>605</v>
      </c>
      <c r="D843" s="179" t="s">
        <v>507</v>
      </c>
      <c r="E843" s="179">
        <v>2</v>
      </c>
      <c r="F843" s="179"/>
      <c r="G843" s="179"/>
      <c r="H843" s="179"/>
      <c r="I843" s="179"/>
      <c r="J843" s="179"/>
    </row>
    <row r="844" spans="1:10" ht="30" x14ac:dyDescent="0.25">
      <c r="A844" s="179">
        <v>838</v>
      </c>
      <c r="B844" s="180" t="s">
        <v>1356</v>
      </c>
      <c r="C844" s="179" t="s">
        <v>613</v>
      </c>
      <c r="D844" s="179" t="s">
        <v>606</v>
      </c>
      <c r="E844" s="179">
        <v>1</v>
      </c>
      <c r="F844" s="179"/>
      <c r="G844" s="179"/>
      <c r="H844" s="179"/>
      <c r="I844" s="179"/>
      <c r="J844" s="179"/>
    </row>
    <row r="845" spans="1:10" ht="45" x14ac:dyDescent="0.25">
      <c r="A845" s="179">
        <v>839</v>
      </c>
      <c r="B845" s="180" t="s">
        <v>1357</v>
      </c>
      <c r="C845" s="179" t="s">
        <v>605</v>
      </c>
      <c r="D845" s="179" t="s">
        <v>507</v>
      </c>
      <c r="E845" s="179">
        <v>1</v>
      </c>
      <c r="F845" s="179"/>
      <c r="G845" s="179"/>
      <c r="H845" s="179"/>
      <c r="I845" s="179"/>
      <c r="J845" s="179"/>
    </row>
    <row r="846" spans="1:10" ht="75" x14ac:dyDescent="0.25">
      <c r="A846" s="179">
        <v>840</v>
      </c>
      <c r="B846" s="180" t="s">
        <v>1358</v>
      </c>
      <c r="C846" s="179" t="s">
        <v>605</v>
      </c>
      <c r="D846" s="179" t="s">
        <v>507</v>
      </c>
      <c r="E846" s="179">
        <v>1</v>
      </c>
      <c r="F846" s="179"/>
      <c r="G846" s="179"/>
      <c r="H846" s="179"/>
      <c r="I846" s="179"/>
      <c r="J846" s="179"/>
    </row>
    <row r="847" spans="1:10" x14ac:dyDescent="0.25">
      <c r="A847" s="179">
        <v>841</v>
      </c>
      <c r="B847" s="180" t="s">
        <v>1359</v>
      </c>
      <c r="C847" s="179" t="s">
        <v>608</v>
      </c>
      <c r="D847" s="179" t="s">
        <v>606</v>
      </c>
      <c r="E847" s="179">
        <v>10</v>
      </c>
      <c r="F847" s="179"/>
      <c r="G847" s="179"/>
      <c r="H847" s="179"/>
      <c r="I847" s="179"/>
      <c r="J847" s="179"/>
    </row>
    <row r="848" spans="1:10" x14ac:dyDescent="0.25">
      <c r="A848" s="179">
        <v>842</v>
      </c>
      <c r="B848" s="180" t="s">
        <v>1360</v>
      </c>
      <c r="C848" s="179" t="s">
        <v>608</v>
      </c>
      <c r="D848" s="179" t="s">
        <v>606</v>
      </c>
      <c r="E848" s="179">
        <v>1</v>
      </c>
      <c r="F848" s="179"/>
      <c r="G848" s="179"/>
      <c r="H848" s="179"/>
      <c r="I848" s="179"/>
      <c r="J848" s="179"/>
    </row>
    <row r="849" spans="1:10" ht="30" x14ac:dyDescent="0.25">
      <c r="A849" s="179">
        <v>843</v>
      </c>
      <c r="B849" s="180" t="s">
        <v>1361</v>
      </c>
      <c r="C849" s="179" t="s">
        <v>605</v>
      </c>
      <c r="D849" s="179" t="s">
        <v>505</v>
      </c>
      <c r="E849" s="179">
        <v>5</v>
      </c>
      <c r="F849" s="179"/>
      <c r="G849" s="179"/>
      <c r="H849" s="179"/>
      <c r="I849" s="179"/>
      <c r="J849" s="179"/>
    </row>
    <row r="850" spans="1:10" ht="60" x14ac:dyDescent="0.25">
      <c r="A850" s="179">
        <v>844</v>
      </c>
      <c r="B850" s="180" t="s">
        <v>1362</v>
      </c>
      <c r="C850" s="179" t="s">
        <v>629</v>
      </c>
      <c r="D850" s="179" t="s">
        <v>505</v>
      </c>
      <c r="E850" s="179">
        <v>3</v>
      </c>
      <c r="F850" s="179"/>
      <c r="G850" s="179"/>
      <c r="H850" s="179"/>
      <c r="I850" s="179"/>
      <c r="J850" s="179"/>
    </row>
    <row r="851" spans="1:10" ht="30" x14ac:dyDescent="0.25">
      <c r="A851" s="179">
        <v>845</v>
      </c>
      <c r="B851" s="180" t="s">
        <v>1363</v>
      </c>
      <c r="C851" s="179" t="s">
        <v>613</v>
      </c>
      <c r="D851" s="179" t="s">
        <v>606</v>
      </c>
      <c r="E851" s="179">
        <v>1</v>
      </c>
      <c r="F851" s="179"/>
      <c r="G851" s="179"/>
      <c r="H851" s="179"/>
      <c r="I851" s="179"/>
      <c r="J851" s="179"/>
    </row>
    <row r="852" spans="1:10" ht="30" x14ac:dyDescent="0.25">
      <c r="A852" s="179">
        <v>846</v>
      </c>
      <c r="B852" s="180" t="s">
        <v>1364</v>
      </c>
      <c r="C852" s="179" t="s">
        <v>613</v>
      </c>
      <c r="D852" s="179" t="s">
        <v>606</v>
      </c>
      <c r="E852" s="179">
        <v>1</v>
      </c>
      <c r="F852" s="179"/>
      <c r="G852" s="179"/>
      <c r="H852" s="179"/>
      <c r="I852" s="179"/>
      <c r="J852" s="179"/>
    </row>
    <row r="853" spans="1:10" ht="30" x14ac:dyDescent="0.25">
      <c r="A853" s="179">
        <v>847</v>
      </c>
      <c r="B853" s="180" t="s">
        <v>1365</v>
      </c>
      <c r="C853" s="179" t="s">
        <v>605</v>
      </c>
      <c r="D853" s="179" t="s">
        <v>606</v>
      </c>
      <c r="E853" s="179">
        <v>3</v>
      </c>
      <c r="F853" s="179"/>
      <c r="G853" s="179"/>
      <c r="H853" s="179"/>
      <c r="I853" s="179"/>
      <c r="J853" s="179"/>
    </row>
    <row r="854" spans="1:10" ht="60" x14ac:dyDescent="0.25">
      <c r="A854" s="179">
        <v>848</v>
      </c>
      <c r="B854" s="180" t="s">
        <v>1366</v>
      </c>
      <c r="C854" s="179" t="s">
        <v>648</v>
      </c>
      <c r="D854" s="179" t="s">
        <v>606</v>
      </c>
      <c r="E854" s="179">
        <v>3</v>
      </c>
      <c r="F854" s="179"/>
      <c r="G854" s="179"/>
      <c r="H854" s="179"/>
      <c r="I854" s="179"/>
      <c r="J854" s="179"/>
    </row>
    <row r="855" spans="1:10" ht="30" x14ac:dyDescent="0.25">
      <c r="A855" s="179">
        <v>849</v>
      </c>
      <c r="B855" s="180" t="s">
        <v>1367</v>
      </c>
      <c r="C855" s="179"/>
      <c r="D855" s="179" t="s">
        <v>606</v>
      </c>
      <c r="E855" s="179">
        <v>1</v>
      </c>
      <c r="F855" s="179"/>
      <c r="G855" s="179"/>
      <c r="H855" s="179"/>
      <c r="I855" s="179"/>
      <c r="J855" s="181"/>
    </row>
    <row r="856" spans="1:10" ht="30" x14ac:dyDescent="0.25">
      <c r="A856" s="179">
        <v>850</v>
      </c>
      <c r="B856" s="180" t="s">
        <v>1368</v>
      </c>
      <c r="C856" s="179" t="s">
        <v>613</v>
      </c>
      <c r="D856" s="179" t="s">
        <v>606</v>
      </c>
      <c r="E856" s="179">
        <v>3</v>
      </c>
      <c r="F856" s="179"/>
      <c r="G856" s="179"/>
      <c r="H856" s="179"/>
      <c r="I856" s="179"/>
      <c r="J856" s="179"/>
    </row>
    <row r="857" spans="1:10" ht="45" x14ac:dyDescent="0.25">
      <c r="A857" s="179">
        <v>851</v>
      </c>
      <c r="B857" s="180" t="s">
        <v>1369</v>
      </c>
      <c r="C857" s="179" t="s">
        <v>613</v>
      </c>
      <c r="D857" s="179" t="s">
        <v>606</v>
      </c>
      <c r="E857" s="179">
        <v>3</v>
      </c>
      <c r="F857" s="179"/>
      <c r="G857" s="179"/>
      <c r="H857" s="179"/>
      <c r="I857" s="179"/>
      <c r="J857" s="179"/>
    </row>
    <row r="858" spans="1:10" ht="30" x14ac:dyDescent="0.25">
      <c r="A858" s="179">
        <v>852</v>
      </c>
      <c r="B858" s="180" t="s">
        <v>1370</v>
      </c>
      <c r="C858" s="179" t="s">
        <v>613</v>
      </c>
      <c r="D858" s="179" t="s">
        <v>606</v>
      </c>
      <c r="E858" s="179">
        <v>1</v>
      </c>
      <c r="F858" s="179"/>
      <c r="G858" s="179"/>
      <c r="H858" s="179"/>
      <c r="I858" s="179"/>
      <c r="J858" s="179"/>
    </row>
    <row r="859" spans="1:10" ht="30" x14ac:dyDescent="0.25">
      <c r="A859" s="179">
        <v>853</v>
      </c>
      <c r="B859" s="180" t="s">
        <v>1371</v>
      </c>
      <c r="C859" s="179" t="s">
        <v>648</v>
      </c>
      <c r="D859" s="179" t="s">
        <v>606</v>
      </c>
      <c r="E859" s="179">
        <v>5</v>
      </c>
      <c r="F859" s="179"/>
      <c r="G859" s="179"/>
      <c r="H859" s="179"/>
      <c r="I859" s="179"/>
      <c r="J859" s="179"/>
    </row>
    <row r="860" spans="1:10" ht="30" x14ac:dyDescent="0.25">
      <c r="A860" s="179">
        <v>854</v>
      </c>
      <c r="B860" s="180" t="s">
        <v>1372</v>
      </c>
      <c r="C860" s="179" t="s">
        <v>648</v>
      </c>
      <c r="D860" s="179" t="s">
        <v>606</v>
      </c>
      <c r="E860" s="179">
        <v>5</v>
      </c>
      <c r="F860" s="179"/>
      <c r="G860" s="179"/>
      <c r="H860" s="179"/>
      <c r="I860" s="179"/>
      <c r="J860" s="179"/>
    </row>
    <row r="861" spans="1:10" ht="60" x14ac:dyDescent="0.25">
      <c r="A861" s="179">
        <v>855</v>
      </c>
      <c r="B861" s="180" t="s">
        <v>1373</v>
      </c>
      <c r="C861" s="179" t="s">
        <v>648</v>
      </c>
      <c r="D861" s="179" t="s">
        <v>606</v>
      </c>
      <c r="E861" s="179">
        <v>5</v>
      </c>
      <c r="F861" s="179"/>
      <c r="G861" s="179"/>
      <c r="H861" s="179"/>
      <c r="I861" s="179"/>
      <c r="J861" s="179"/>
    </row>
    <row r="862" spans="1:10" ht="60" x14ac:dyDescent="0.25">
      <c r="A862" s="179">
        <v>856</v>
      </c>
      <c r="B862" s="180" t="s">
        <v>1374</v>
      </c>
      <c r="C862" s="179" t="s">
        <v>648</v>
      </c>
      <c r="D862" s="179" t="s">
        <v>606</v>
      </c>
      <c r="E862" s="179">
        <v>5</v>
      </c>
      <c r="F862" s="179"/>
      <c r="G862" s="179"/>
      <c r="H862" s="179"/>
      <c r="I862" s="179"/>
      <c r="J862" s="179"/>
    </row>
    <row r="863" spans="1:10" ht="60" x14ac:dyDescent="0.25">
      <c r="A863" s="179">
        <v>857</v>
      </c>
      <c r="B863" s="180" t="s">
        <v>1375</v>
      </c>
      <c r="C863" s="179" t="s">
        <v>648</v>
      </c>
      <c r="D863" s="179" t="s">
        <v>606</v>
      </c>
      <c r="E863" s="179">
        <v>5</v>
      </c>
      <c r="F863" s="179"/>
      <c r="G863" s="179"/>
      <c r="H863" s="179"/>
      <c r="I863" s="179"/>
      <c r="J863" s="179"/>
    </row>
    <row r="864" spans="1:10" ht="30" x14ac:dyDescent="0.25">
      <c r="A864" s="179">
        <v>858</v>
      </c>
      <c r="B864" s="180" t="s">
        <v>1376</v>
      </c>
      <c r="C864" s="179" t="s">
        <v>648</v>
      </c>
      <c r="D864" s="179" t="s">
        <v>606</v>
      </c>
      <c r="E864" s="179">
        <v>5</v>
      </c>
      <c r="F864" s="179"/>
      <c r="G864" s="179"/>
      <c r="H864" s="179"/>
      <c r="I864" s="179"/>
      <c r="J864" s="179"/>
    </row>
    <row r="865" spans="1:10" ht="60" x14ac:dyDescent="0.25">
      <c r="A865" s="179">
        <v>859</v>
      </c>
      <c r="B865" s="180" t="s">
        <v>1377</v>
      </c>
      <c r="C865" s="179" t="s">
        <v>608</v>
      </c>
      <c r="D865" s="179" t="s">
        <v>606</v>
      </c>
      <c r="E865" s="179">
        <v>1</v>
      </c>
      <c r="F865" s="179"/>
      <c r="G865" s="179"/>
      <c r="H865" s="179"/>
      <c r="I865" s="179"/>
      <c r="J865" s="179"/>
    </row>
    <row r="866" spans="1:10" ht="60" x14ac:dyDescent="0.25">
      <c r="A866" s="179">
        <v>860</v>
      </c>
      <c r="B866" s="180" t="s">
        <v>1378</v>
      </c>
      <c r="C866" s="179" t="s">
        <v>608</v>
      </c>
      <c r="D866" s="179" t="s">
        <v>606</v>
      </c>
      <c r="E866" s="179">
        <v>1</v>
      </c>
      <c r="F866" s="179"/>
      <c r="G866" s="179"/>
      <c r="H866" s="179"/>
      <c r="I866" s="179"/>
      <c r="J866" s="179"/>
    </row>
    <row r="867" spans="1:10" ht="60" x14ac:dyDescent="0.25">
      <c r="A867" s="179">
        <v>861</v>
      </c>
      <c r="B867" s="180" t="s">
        <v>1379</v>
      </c>
      <c r="C867" s="179" t="s">
        <v>608</v>
      </c>
      <c r="D867" s="179" t="s">
        <v>606</v>
      </c>
      <c r="E867" s="179">
        <v>1</v>
      </c>
      <c r="F867" s="179"/>
      <c r="G867" s="179"/>
      <c r="H867" s="179"/>
      <c r="I867" s="179"/>
      <c r="J867" s="179"/>
    </row>
    <row r="868" spans="1:10" x14ac:dyDescent="0.25">
      <c r="A868" s="179">
        <v>862</v>
      </c>
      <c r="B868" s="180" t="s">
        <v>1380</v>
      </c>
      <c r="C868" s="179" t="s">
        <v>608</v>
      </c>
      <c r="D868" s="179" t="s">
        <v>606</v>
      </c>
      <c r="E868" s="179">
        <v>1</v>
      </c>
      <c r="F868" s="179"/>
      <c r="G868" s="179"/>
      <c r="H868" s="179"/>
      <c r="I868" s="179"/>
      <c r="J868" s="179"/>
    </row>
    <row r="869" spans="1:10" x14ac:dyDescent="0.25">
      <c r="A869" s="179">
        <v>863</v>
      </c>
      <c r="B869" s="180" t="s">
        <v>1381</v>
      </c>
      <c r="C869" s="179" t="s">
        <v>608</v>
      </c>
      <c r="D869" s="179" t="s">
        <v>606</v>
      </c>
      <c r="E869" s="179">
        <v>1</v>
      </c>
      <c r="F869" s="179"/>
      <c r="G869" s="179"/>
      <c r="H869" s="179"/>
      <c r="I869" s="179"/>
      <c r="J869" s="179"/>
    </row>
    <row r="870" spans="1:10" ht="30" x14ac:dyDescent="0.25">
      <c r="A870" s="179">
        <v>864</v>
      </c>
      <c r="B870" s="180" t="s">
        <v>1382</v>
      </c>
      <c r="C870" s="179" t="s">
        <v>608</v>
      </c>
      <c r="D870" s="179" t="s">
        <v>606</v>
      </c>
      <c r="E870" s="179">
        <v>12</v>
      </c>
      <c r="F870" s="179"/>
      <c r="G870" s="179"/>
      <c r="H870" s="179"/>
      <c r="I870" s="179"/>
      <c r="J870" s="179"/>
    </row>
    <row r="871" spans="1:10" ht="30" x14ac:dyDescent="0.25">
      <c r="A871" s="179">
        <v>865</v>
      </c>
      <c r="B871" s="180" t="s">
        <v>1383</v>
      </c>
      <c r="C871" s="179" t="s">
        <v>608</v>
      </c>
      <c r="D871" s="179" t="s">
        <v>606</v>
      </c>
      <c r="E871" s="179">
        <v>3</v>
      </c>
      <c r="F871" s="179"/>
      <c r="G871" s="179"/>
      <c r="H871" s="179"/>
      <c r="I871" s="179"/>
      <c r="J871" s="179"/>
    </row>
    <row r="872" spans="1:10" ht="30" x14ac:dyDescent="0.25">
      <c r="A872" s="179">
        <v>866</v>
      </c>
      <c r="B872" s="180" t="s">
        <v>1384</v>
      </c>
      <c r="C872" s="179" t="s">
        <v>605</v>
      </c>
      <c r="D872" s="179" t="s">
        <v>606</v>
      </c>
      <c r="E872" s="179">
        <v>2</v>
      </c>
      <c r="F872" s="179"/>
      <c r="G872" s="179"/>
      <c r="H872" s="179"/>
      <c r="I872" s="179"/>
      <c r="J872" s="179"/>
    </row>
    <row r="873" spans="1:10" ht="60" x14ac:dyDescent="0.25">
      <c r="A873" s="179">
        <v>867</v>
      </c>
      <c r="B873" s="180" t="s">
        <v>1385</v>
      </c>
      <c r="C873" s="179" t="s">
        <v>608</v>
      </c>
      <c r="D873" s="179" t="s">
        <v>606</v>
      </c>
      <c r="E873" s="179">
        <v>1</v>
      </c>
      <c r="F873" s="179"/>
      <c r="G873" s="179"/>
      <c r="H873" s="179"/>
      <c r="I873" s="179"/>
      <c r="J873" s="179"/>
    </row>
    <row r="874" spans="1:10" ht="60" x14ac:dyDescent="0.25">
      <c r="A874" s="179">
        <v>868</v>
      </c>
      <c r="B874" s="180" t="s">
        <v>1385</v>
      </c>
      <c r="C874" s="179" t="s">
        <v>608</v>
      </c>
      <c r="D874" s="179" t="s">
        <v>606</v>
      </c>
      <c r="E874" s="179">
        <v>1</v>
      </c>
      <c r="F874" s="179"/>
      <c r="G874" s="179"/>
      <c r="H874" s="179"/>
      <c r="I874" s="179"/>
      <c r="J874" s="179"/>
    </row>
    <row r="875" spans="1:10" ht="30" x14ac:dyDescent="0.25">
      <c r="A875" s="179">
        <v>869</v>
      </c>
      <c r="B875" s="180" t="s">
        <v>552</v>
      </c>
      <c r="C875" s="179"/>
      <c r="D875" s="179" t="s">
        <v>505</v>
      </c>
      <c r="E875" s="179">
        <v>1</v>
      </c>
      <c r="F875" s="179"/>
      <c r="G875" s="179"/>
      <c r="H875" s="179"/>
      <c r="I875" s="179"/>
      <c r="J875" s="181"/>
    </row>
    <row r="876" spans="1:10" ht="30" x14ac:dyDescent="0.25">
      <c r="A876" s="179">
        <v>870</v>
      </c>
      <c r="B876" s="180" t="s">
        <v>1386</v>
      </c>
      <c r="C876" s="179" t="s">
        <v>648</v>
      </c>
      <c r="D876" s="179" t="s">
        <v>606</v>
      </c>
      <c r="E876" s="179">
        <v>1</v>
      </c>
      <c r="F876" s="179"/>
      <c r="G876" s="179"/>
      <c r="H876" s="179"/>
      <c r="I876" s="179"/>
      <c r="J876" s="179"/>
    </row>
    <row r="877" spans="1:10" ht="30" x14ac:dyDescent="0.25">
      <c r="A877" s="179">
        <v>871</v>
      </c>
      <c r="B877" s="180" t="s">
        <v>1387</v>
      </c>
      <c r="C877" s="179" t="s">
        <v>648</v>
      </c>
      <c r="D877" s="179" t="s">
        <v>606</v>
      </c>
      <c r="E877" s="179">
        <v>1</v>
      </c>
      <c r="F877" s="179"/>
      <c r="G877" s="179"/>
      <c r="H877" s="179"/>
      <c r="I877" s="179"/>
      <c r="J877" s="179"/>
    </row>
    <row r="878" spans="1:10" ht="45" x14ac:dyDescent="0.25">
      <c r="A878" s="179">
        <v>872</v>
      </c>
      <c r="B878" s="180" t="s">
        <v>1388</v>
      </c>
      <c r="C878" s="179"/>
      <c r="D878" s="179" t="s">
        <v>606</v>
      </c>
      <c r="E878" s="179">
        <v>1</v>
      </c>
      <c r="F878" s="179"/>
      <c r="G878" s="179"/>
      <c r="H878" s="179"/>
      <c r="I878" s="179"/>
      <c r="J878" s="181"/>
    </row>
    <row r="879" spans="1:10" ht="30" x14ac:dyDescent="0.25">
      <c r="A879" s="179">
        <v>873</v>
      </c>
      <c r="B879" s="180" t="s">
        <v>1389</v>
      </c>
      <c r="C879" s="179" t="s">
        <v>613</v>
      </c>
      <c r="D879" s="179" t="s">
        <v>606</v>
      </c>
      <c r="E879" s="179">
        <v>1</v>
      </c>
      <c r="F879" s="179"/>
      <c r="G879" s="179"/>
      <c r="H879" s="179"/>
      <c r="I879" s="179"/>
      <c r="J879" s="179"/>
    </row>
    <row r="880" spans="1:10" ht="30" x14ac:dyDescent="0.25">
      <c r="A880" s="179">
        <v>874</v>
      </c>
      <c r="B880" s="180" t="s">
        <v>1390</v>
      </c>
      <c r="C880" s="179" t="s">
        <v>613</v>
      </c>
      <c r="D880" s="179" t="s">
        <v>606</v>
      </c>
      <c r="E880" s="179">
        <v>1</v>
      </c>
      <c r="F880" s="179"/>
      <c r="G880" s="179"/>
      <c r="H880" s="179"/>
      <c r="I880" s="179"/>
      <c r="J880" s="179"/>
    </row>
    <row r="881" spans="1:10" ht="30" x14ac:dyDescent="0.25">
      <c r="A881" s="179">
        <v>875</v>
      </c>
      <c r="B881" s="180" t="s">
        <v>1391</v>
      </c>
      <c r="C881" s="179" t="s">
        <v>613</v>
      </c>
      <c r="D881" s="179" t="s">
        <v>606</v>
      </c>
      <c r="E881" s="179">
        <v>1</v>
      </c>
      <c r="F881" s="179"/>
      <c r="G881" s="179"/>
      <c r="H881" s="179"/>
      <c r="I881" s="179"/>
      <c r="J881" s="179"/>
    </row>
    <row r="882" spans="1:10" ht="30" x14ac:dyDescent="0.25">
      <c r="A882" s="179">
        <v>876</v>
      </c>
      <c r="B882" s="180" t="s">
        <v>1392</v>
      </c>
      <c r="C882" s="179" t="s">
        <v>613</v>
      </c>
      <c r="D882" s="179" t="s">
        <v>606</v>
      </c>
      <c r="E882" s="179">
        <v>1</v>
      </c>
      <c r="F882" s="179"/>
      <c r="G882" s="179"/>
      <c r="H882" s="179"/>
      <c r="I882" s="179"/>
      <c r="J882" s="179"/>
    </row>
    <row r="883" spans="1:10" ht="30" x14ac:dyDescent="0.25">
      <c r="A883" s="179">
        <v>877</v>
      </c>
      <c r="B883" s="180" t="s">
        <v>1393</v>
      </c>
      <c r="C883" s="179" t="s">
        <v>613</v>
      </c>
      <c r="D883" s="179" t="s">
        <v>606</v>
      </c>
      <c r="E883" s="179">
        <v>1</v>
      </c>
      <c r="F883" s="179"/>
      <c r="G883" s="179"/>
      <c r="H883" s="179"/>
      <c r="I883" s="179"/>
      <c r="J883" s="179"/>
    </row>
    <row r="884" spans="1:10" ht="30" x14ac:dyDescent="0.25">
      <c r="A884" s="179">
        <v>878</v>
      </c>
      <c r="B884" s="180" t="s">
        <v>1394</v>
      </c>
      <c r="C884" s="179" t="s">
        <v>613</v>
      </c>
      <c r="D884" s="179" t="s">
        <v>606</v>
      </c>
      <c r="E884" s="179">
        <v>1</v>
      </c>
      <c r="F884" s="179"/>
      <c r="G884" s="179"/>
      <c r="H884" s="179"/>
      <c r="I884" s="179"/>
      <c r="J884" s="179"/>
    </row>
    <row r="885" spans="1:10" ht="30" x14ac:dyDescent="0.25">
      <c r="A885" s="179">
        <v>879</v>
      </c>
      <c r="B885" s="180" t="s">
        <v>1395</v>
      </c>
      <c r="C885" s="179" t="s">
        <v>613</v>
      </c>
      <c r="D885" s="179" t="s">
        <v>606</v>
      </c>
      <c r="E885" s="179">
        <v>1</v>
      </c>
      <c r="F885" s="179"/>
      <c r="G885" s="179"/>
      <c r="H885" s="179"/>
      <c r="I885" s="179"/>
      <c r="J885" s="179"/>
    </row>
    <row r="886" spans="1:10" ht="30" x14ac:dyDescent="0.25">
      <c r="A886" s="179">
        <v>880</v>
      </c>
      <c r="B886" s="180" t="s">
        <v>1396</v>
      </c>
      <c r="C886" s="179" t="s">
        <v>613</v>
      </c>
      <c r="D886" s="179" t="s">
        <v>606</v>
      </c>
      <c r="E886" s="179">
        <v>1</v>
      </c>
      <c r="F886" s="179"/>
      <c r="G886" s="179"/>
      <c r="H886" s="179"/>
      <c r="I886" s="179"/>
      <c r="J886" s="179"/>
    </row>
    <row r="887" spans="1:10" ht="30" x14ac:dyDescent="0.25">
      <c r="A887" s="179">
        <v>881</v>
      </c>
      <c r="B887" s="180" t="s">
        <v>1397</v>
      </c>
      <c r="C887" s="179" t="s">
        <v>613</v>
      </c>
      <c r="D887" s="179" t="s">
        <v>606</v>
      </c>
      <c r="E887" s="179">
        <v>1</v>
      </c>
      <c r="F887" s="179"/>
      <c r="G887" s="179"/>
      <c r="H887" s="179"/>
      <c r="I887" s="179"/>
      <c r="J887" s="179"/>
    </row>
    <row r="888" spans="1:10" ht="30" x14ac:dyDescent="0.25">
      <c r="A888" s="179">
        <v>882</v>
      </c>
      <c r="B888" s="180" t="s">
        <v>1398</v>
      </c>
      <c r="C888" s="179" t="s">
        <v>613</v>
      </c>
      <c r="D888" s="179" t="s">
        <v>606</v>
      </c>
      <c r="E888" s="179">
        <v>2</v>
      </c>
      <c r="F888" s="179"/>
      <c r="G888" s="179"/>
      <c r="H888" s="179"/>
      <c r="I888" s="179"/>
      <c r="J888" s="179"/>
    </row>
    <row r="889" spans="1:10" ht="30" x14ac:dyDescent="0.25">
      <c r="A889" s="179">
        <v>883</v>
      </c>
      <c r="B889" s="180" t="s">
        <v>1399</v>
      </c>
      <c r="C889" s="179" t="s">
        <v>613</v>
      </c>
      <c r="D889" s="179" t="s">
        <v>606</v>
      </c>
      <c r="E889" s="179">
        <v>1</v>
      </c>
      <c r="F889" s="179"/>
      <c r="G889" s="179"/>
      <c r="H889" s="179"/>
      <c r="I889" s="179"/>
      <c r="J889" s="179"/>
    </row>
    <row r="890" spans="1:10" ht="45" x14ac:dyDescent="0.25">
      <c r="A890" s="179">
        <v>884</v>
      </c>
      <c r="B890" s="180" t="s">
        <v>1400</v>
      </c>
      <c r="C890" s="179" t="s">
        <v>613</v>
      </c>
      <c r="D890" s="179" t="s">
        <v>606</v>
      </c>
      <c r="E890" s="179">
        <v>1</v>
      </c>
      <c r="F890" s="179"/>
      <c r="G890" s="179"/>
      <c r="H890" s="179"/>
      <c r="I890" s="179"/>
      <c r="J890" s="179"/>
    </row>
    <row r="891" spans="1:10" ht="45" x14ac:dyDescent="0.25">
      <c r="A891" s="179">
        <v>885</v>
      </c>
      <c r="B891" s="180" t="s">
        <v>1401</v>
      </c>
      <c r="C891" s="179" t="s">
        <v>613</v>
      </c>
      <c r="D891" s="179" t="s">
        <v>606</v>
      </c>
      <c r="E891" s="179">
        <v>1</v>
      </c>
      <c r="F891" s="179"/>
      <c r="G891" s="179"/>
      <c r="H891" s="179"/>
      <c r="I891" s="179"/>
      <c r="J891" s="179"/>
    </row>
    <row r="892" spans="1:10" ht="45" x14ac:dyDescent="0.25">
      <c r="A892" s="179">
        <v>886</v>
      </c>
      <c r="B892" s="180" t="s">
        <v>1402</v>
      </c>
      <c r="C892" s="179" t="s">
        <v>613</v>
      </c>
      <c r="D892" s="179" t="s">
        <v>606</v>
      </c>
      <c r="E892" s="179">
        <v>1</v>
      </c>
      <c r="F892" s="179"/>
      <c r="G892" s="179"/>
      <c r="H892" s="179"/>
      <c r="I892" s="179"/>
      <c r="J892" s="179"/>
    </row>
    <row r="893" spans="1:10" ht="45" x14ac:dyDescent="0.25">
      <c r="A893" s="179">
        <v>887</v>
      </c>
      <c r="B893" s="180" t="s">
        <v>1403</v>
      </c>
      <c r="C893" s="179" t="s">
        <v>613</v>
      </c>
      <c r="D893" s="179" t="s">
        <v>606</v>
      </c>
      <c r="E893" s="179">
        <v>1</v>
      </c>
      <c r="F893" s="179"/>
      <c r="G893" s="179"/>
      <c r="H893" s="179"/>
      <c r="I893" s="179"/>
      <c r="J893" s="179"/>
    </row>
    <row r="894" spans="1:10" ht="45" x14ac:dyDescent="0.25">
      <c r="A894" s="179">
        <v>888</v>
      </c>
      <c r="B894" s="180" t="s">
        <v>1404</v>
      </c>
      <c r="C894" s="179" t="s">
        <v>613</v>
      </c>
      <c r="D894" s="179" t="s">
        <v>606</v>
      </c>
      <c r="E894" s="179">
        <v>1</v>
      </c>
      <c r="F894" s="179"/>
      <c r="G894" s="179"/>
      <c r="H894" s="179"/>
      <c r="I894" s="179"/>
      <c r="J894" s="179"/>
    </row>
    <row r="895" spans="1:10" ht="30" x14ac:dyDescent="0.25">
      <c r="A895" s="179">
        <v>889</v>
      </c>
      <c r="B895" s="180" t="s">
        <v>1405</v>
      </c>
      <c r="C895" s="179" t="s">
        <v>613</v>
      </c>
      <c r="D895" s="179" t="s">
        <v>606</v>
      </c>
      <c r="E895" s="179">
        <v>1</v>
      </c>
      <c r="F895" s="179"/>
      <c r="G895" s="179"/>
      <c r="H895" s="179"/>
      <c r="I895" s="179"/>
      <c r="J895" s="179"/>
    </row>
    <row r="896" spans="1:10" ht="60" x14ac:dyDescent="0.25">
      <c r="A896" s="179">
        <v>890</v>
      </c>
      <c r="B896" s="180" t="s">
        <v>1406</v>
      </c>
      <c r="C896" s="179" t="s">
        <v>608</v>
      </c>
      <c r="D896" s="179" t="s">
        <v>606</v>
      </c>
      <c r="E896" s="179">
        <v>1</v>
      </c>
      <c r="F896" s="179"/>
      <c r="G896" s="179"/>
      <c r="H896" s="179"/>
      <c r="I896" s="179"/>
      <c r="J896" s="179"/>
    </row>
    <row r="897" spans="1:10" ht="45" x14ac:dyDescent="0.25">
      <c r="A897" s="179">
        <v>891</v>
      </c>
      <c r="B897" s="180" t="s">
        <v>1407</v>
      </c>
      <c r="C897" s="179" t="s">
        <v>613</v>
      </c>
      <c r="D897" s="179" t="s">
        <v>606</v>
      </c>
      <c r="E897" s="179">
        <v>1</v>
      </c>
      <c r="F897" s="179"/>
      <c r="G897" s="179"/>
      <c r="H897" s="179"/>
      <c r="I897" s="179"/>
      <c r="J897" s="179"/>
    </row>
    <row r="898" spans="1:10" ht="60" x14ac:dyDescent="0.25">
      <c r="A898" s="179">
        <v>892</v>
      </c>
      <c r="B898" s="180" t="s">
        <v>553</v>
      </c>
      <c r="C898" s="179" t="s">
        <v>629</v>
      </c>
      <c r="D898" s="179" t="s">
        <v>450</v>
      </c>
      <c r="E898" s="179">
        <v>10</v>
      </c>
      <c r="F898" s="179"/>
      <c r="G898" s="179"/>
      <c r="H898" s="179"/>
      <c r="I898" s="179"/>
      <c r="J898" s="179"/>
    </row>
    <row r="899" spans="1:10" x14ac:dyDescent="0.25">
      <c r="A899" s="179">
        <v>893</v>
      </c>
      <c r="B899" s="180" t="s">
        <v>554</v>
      </c>
      <c r="C899" s="179"/>
      <c r="D899" s="179" t="s">
        <v>450</v>
      </c>
      <c r="E899" s="179">
        <v>5</v>
      </c>
      <c r="F899" s="179"/>
      <c r="G899" s="179"/>
      <c r="H899" s="179"/>
      <c r="I899" s="179"/>
      <c r="J899" s="181"/>
    </row>
    <row r="900" spans="1:10" ht="60" x14ac:dyDescent="0.25">
      <c r="A900" s="179">
        <v>894</v>
      </c>
      <c r="B900" s="180" t="s">
        <v>555</v>
      </c>
      <c r="C900" s="179" t="s">
        <v>629</v>
      </c>
      <c r="D900" s="179" t="s">
        <v>450</v>
      </c>
      <c r="E900" s="179">
        <v>5</v>
      </c>
      <c r="F900" s="179"/>
      <c r="G900" s="179"/>
      <c r="H900" s="179"/>
      <c r="I900" s="179"/>
      <c r="J900" s="179"/>
    </row>
    <row r="901" spans="1:10" ht="60" x14ac:dyDescent="0.25">
      <c r="A901" s="179">
        <v>895</v>
      </c>
      <c r="B901" s="180" t="s">
        <v>556</v>
      </c>
      <c r="C901" s="179" t="s">
        <v>629</v>
      </c>
      <c r="D901" s="179" t="s">
        <v>450</v>
      </c>
      <c r="E901" s="179">
        <v>5</v>
      </c>
      <c r="F901" s="179"/>
      <c r="G901" s="179"/>
      <c r="H901" s="179"/>
      <c r="I901" s="179"/>
      <c r="J901" s="179"/>
    </row>
    <row r="902" spans="1:10" ht="30" x14ac:dyDescent="0.25">
      <c r="A902" s="179">
        <v>896</v>
      </c>
      <c r="B902" s="180" t="s">
        <v>1408</v>
      </c>
      <c r="C902" s="179" t="s">
        <v>648</v>
      </c>
      <c r="D902" s="179" t="s">
        <v>606</v>
      </c>
      <c r="E902" s="179">
        <v>1</v>
      </c>
      <c r="F902" s="179"/>
      <c r="G902" s="179"/>
      <c r="H902" s="179"/>
      <c r="I902" s="179"/>
      <c r="J902" s="179"/>
    </row>
    <row r="903" spans="1:10" ht="30" x14ac:dyDescent="0.25">
      <c r="A903" s="179">
        <v>897</v>
      </c>
      <c r="B903" s="180" t="s">
        <v>1409</v>
      </c>
      <c r="C903" s="179" t="s">
        <v>648</v>
      </c>
      <c r="D903" s="179" t="s">
        <v>606</v>
      </c>
      <c r="E903" s="179">
        <v>1</v>
      </c>
      <c r="F903" s="179"/>
      <c r="G903" s="179"/>
      <c r="H903" s="179"/>
      <c r="I903" s="179"/>
      <c r="J903" s="179"/>
    </row>
    <row r="904" spans="1:10" ht="30" x14ac:dyDescent="0.25">
      <c r="A904" s="179">
        <v>898</v>
      </c>
      <c r="B904" s="180" t="s">
        <v>1410</v>
      </c>
      <c r="C904" s="179" t="s">
        <v>648</v>
      </c>
      <c r="D904" s="179" t="s">
        <v>606</v>
      </c>
      <c r="E904" s="179">
        <v>1</v>
      </c>
      <c r="F904" s="179"/>
      <c r="G904" s="179"/>
      <c r="H904" s="179"/>
      <c r="I904" s="179"/>
      <c r="J904" s="179"/>
    </row>
    <row r="905" spans="1:10" ht="30" x14ac:dyDescent="0.25">
      <c r="A905" s="179">
        <v>899</v>
      </c>
      <c r="B905" s="180" t="s">
        <v>1411</v>
      </c>
      <c r="C905" s="179" t="s">
        <v>648</v>
      </c>
      <c r="D905" s="179" t="s">
        <v>606</v>
      </c>
      <c r="E905" s="179">
        <v>1</v>
      </c>
      <c r="F905" s="179"/>
      <c r="G905" s="179"/>
      <c r="H905" s="179"/>
      <c r="I905" s="179"/>
      <c r="J905" s="179"/>
    </row>
    <row r="906" spans="1:10" ht="30" x14ac:dyDescent="0.25">
      <c r="A906" s="179">
        <v>900</v>
      </c>
      <c r="B906" s="180" t="s">
        <v>1412</v>
      </c>
      <c r="C906" s="179" t="s">
        <v>613</v>
      </c>
      <c r="D906" s="179" t="s">
        <v>606</v>
      </c>
      <c r="E906" s="179">
        <v>1</v>
      </c>
      <c r="F906" s="179"/>
      <c r="G906" s="179"/>
      <c r="H906" s="179"/>
      <c r="I906" s="179"/>
      <c r="J906" s="179"/>
    </row>
    <row r="907" spans="1:10" ht="30" x14ac:dyDescent="0.25">
      <c r="A907" s="179">
        <v>901</v>
      </c>
      <c r="B907" s="180" t="s">
        <v>1413</v>
      </c>
      <c r="C907" s="179" t="s">
        <v>613</v>
      </c>
      <c r="D907" s="179" t="s">
        <v>606</v>
      </c>
      <c r="E907" s="179">
        <v>18</v>
      </c>
      <c r="F907" s="179"/>
      <c r="G907" s="179"/>
      <c r="H907" s="179"/>
      <c r="I907" s="179"/>
      <c r="J907" s="179"/>
    </row>
    <row r="908" spans="1:10" ht="60" x14ac:dyDescent="0.25">
      <c r="A908" s="179">
        <v>902</v>
      </c>
      <c r="B908" s="180" t="s">
        <v>1414</v>
      </c>
      <c r="C908" s="179" t="s">
        <v>629</v>
      </c>
      <c r="D908" s="179" t="s">
        <v>507</v>
      </c>
      <c r="E908" s="179">
        <v>5</v>
      </c>
      <c r="F908" s="179"/>
      <c r="G908" s="179"/>
      <c r="H908" s="179"/>
      <c r="I908" s="179"/>
      <c r="J908" s="179"/>
    </row>
    <row r="909" spans="1:10" ht="60" x14ac:dyDescent="0.25">
      <c r="A909" s="179">
        <v>903</v>
      </c>
      <c r="B909" s="180" t="s">
        <v>1415</v>
      </c>
      <c r="C909" s="179" t="s">
        <v>629</v>
      </c>
      <c r="D909" s="179" t="s">
        <v>507</v>
      </c>
      <c r="E909" s="179">
        <v>20</v>
      </c>
      <c r="F909" s="179"/>
      <c r="G909" s="179"/>
      <c r="H909" s="179"/>
      <c r="I909" s="179"/>
      <c r="J909" s="179"/>
    </row>
    <row r="910" spans="1:10" ht="60" x14ac:dyDescent="0.25">
      <c r="A910" s="179">
        <v>904</v>
      </c>
      <c r="B910" s="180" t="s">
        <v>1416</v>
      </c>
      <c r="C910" s="179" t="s">
        <v>629</v>
      </c>
      <c r="D910" s="179" t="s">
        <v>507</v>
      </c>
      <c r="E910" s="179">
        <v>5</v>
      </c>
      <c r="F910" s="179"/>
      <c r="G910" s="179"/>
      <c r="H910" s="179"/>
      <c r="I910" s="179"/>
      <c r="J910" s="179"/>
    </row>
    <row r="911" spans="1:10" ht="45" x14ac:dyDescent="0.25">
      <c r="A911" s="179">
        <v>905</v>
      </c>
      <c r="B911" s="180" t="s">
        <v>557</v>
      </c>
      <c r="C911" s="179"/>
      <c r="D911" s="179" t="s">
        <v>507</v>
      </c>
      <c r="E911" s="179">
        <v>1</v>
      </c>
      <c r="F911" s="179"/>
      <c r="G911" s="179"/>
      <c r="H911" s="179"/>
      <c r="I911" s="179"/>
      <c r="J911" s="181"/>
    </row>
    <row r="912" spans="1:10" ht="60" x14ac:dyDescent="0.25">
      <c r="A912" s="179">
        <v>906</v>
      </c>
      <c r="B912" s="180" t="s">
        <v>1417</v>
      </c>
      <c r="C912" s="179" t="s">
        <v>629</v>
      </c>
      <c r="D912" s="179" t="s">
        <v>507</v>
      </c>
      <c r="E912" s="179">
        <v>5</v>
      </c>
      <c r="F912" s="179"/>
      <c r="G912" s="179"/>
      <c r="H912" s="179"/>
      <c r="I912" s="179"/>
      <c r="J912" s="179"/>
    </row>
    <row r="913" spans="1:10" ht="30" x14ac:dyDescent="0.25">
      <c r="A913" s="179">
        <v>907</v>
      </c>
      <c r="B913" s="180" t="s">
        <v>1418</v>
      </c>
      <c r="C913" s="179" t="s">
        <v>608</v>
      </c>
      <c r="D913" s="179" t="s">
        <v>606</v>
      </c>
      <c r="E913" s="179">
        <v>1</v>
      </c>
      <c r="F913" s="179"/>
      <c r="G913" s="179"/>
      <c r="H913" s="179"/>
      <c r="I913" s="179"/>
      <c r="J913" s="179"/>
    </row>
    <row r="914" spans="1:10" ht="60" x14ac:dyDescent="0.25">
      <c r="A914" s="179">
        <v>908</v>
      </c>
      <c r="B914" s="180" t="s">
        <v>1419</v>
      </c>
      <c r="C914" s="179" t="s">
        <v>629</v>
      </c>
      <c r="D914" s="179" t="s">
        <v>507</v>
      </c>
      <c r="E914" s="179">
        <v>5</v>
      </c>
      <c r="F914" s="179"/>
      <c r="G914" s="179"/>
      <c r="H914" s="179"/>
      <c r="I914" s="179"/>
      <c r="J914" s="179"/>
    </row>
    <row r="915" spans="1:10" ht="60" x14ac:dyDescent="0.25">
      <c r="A915" s="179">
        <v>909</v>
      </c>
      <c r="B915" s="180" t="s">
        <v>1420</v>
      </c>
      <c r="C915" s="179" t="s">
        <v>629</v>
      </c>
      <c r="D915" s="179" t="s">
        <v>558</v>
      </c>
      <c r="E915" s="179">
        <v>5</v>
      </c>
      <c r="F915" s="179"/>
      <c r="G915" s="179"/>
      <c r="H915" s="179"/>
      <c r="I915" s="179"/>
      <c r="J915" s="179"/>
    </row>
    <row r="916" spans="1:10" ht="60" x14ac:dyDescent="0.25">
      <c r="A916" s="179">
        <v>910</v>
      </c>
      <c r="B916" s="180" t="s">
        <v>1421</v>
      </c>
      <c r="C916" s="179" t="s">
        <v>629</v>
      </c>
      <c r="D916" s="179" t="s">
        <v>558</v>
      </c>
      <c r="E916" s="179">
        <v>5</v>
      </c>
      <c r="F916" s="179"/>
      <c r="G916" s="179"/>
      <c r="H916" s="179"/>
      <c r="I916" s="179"/>
      <c r="J916" s="179"/>
    </row>
    <row r="917" spans="1:10" ht="60" x14ac:dyDescent="0.25">
      <c r="A917" s="179">
        <v>911</v>
      </c>
      <c r="B917" s="180" t="s">
        <v>1422</v>
      </c>
      <c r="C917" s="179" t="s">
        <v>629</v>
      </c>
      <c r="D917" s="179" t="s">
        <v>558</v>
      </c>
      <c r="E917" s="179">
        <v>15</v>
      </c>
      <c r="F917" s="179"/>
      <c r="G917" s="179"/>
      <c r="H917" s="179"/>
      <c r="I917" s="179"/>
      <c r="J917" s="179"/>
    </row>
    <row r="918" spans="1:10" ht="60" x14ac:dyDescent="0.25">
      <c r="A918" s="179">
        <v>912</v>
      </c>
      <c r="B918" s="180" t="s">
        <v>1423</v>
      </c>
      <c r="C918" s="179" t="s">
        <v>629</v>
      </c>
      <c r="D918" s="179" t="s">
        <v>558</v>
      </c>
      <c r="E918" s="179">
        <v>5</v>
      </c>
      <c r="F918" s="179"/>
      <c r="G918" s="179"/>
      <c r="H918" s="179"/>
      <c r="I918" s="179"/>
      <c r="J918" s="179"/>
    </row>
    <row r="919" spans="1:10" ht="60" x14ac:dyDescent="0.25">
      <c r="A919" s="179">
        <v>913</v>
      </c>
      <c r="B919" s="180" t="s">
        <v>1424</v>
      </c>
      <c r="C919" s="179" t="s">
        <v>629</v>
      </c>
      <c r="D919" s="179" t="s">
        <v>558</v>
      </c>
      <c r="E919" s="179">
        <v>5</v>
      </c>
      <c r="F919" s="179"/>
      <c r="G919" s="179"/>
      <c r="H919" s="179"/>
      <c r="I919" s="179"/>
      <c r="J919" s="179"/>
    </row>
    <row r="920" spans="1:10" ht="30" x14ac:dyDescent="0.25">
      <c r="A920" s="179">
        <v>914</v>
      </c>
      <c r="B920" s="180" t="s">
        <v>1425</v>
      </c>
      <c r="C920" s="179" t="s">
        <v>605</v>
      </c>
      <c r="D920" s="179" t="s">
        <v>606</v>
      </c>
      <c r="E920" s="179">
        <v>1</v>
      </c>
      <c r="F920" s="179"/>
      <c r="G920" s="179"/>
      <c r="H920" s="179"/>
      <c r="I920" s="179"/>
      <c r="J920" s="179"/>
    </row>
    <row r="921" spans="1:10" ht="90" x14ac:dyDescent="0.25">
      <c r="A921" s="179">
        <v>915</v>
      </c>
      <c r="B921" s="180" t="s">
        <v>1426</v>
      </c>
      <c r="C921" s="179" t="s">
        <v>605</v>
      </c>
      <c r="D921" s="179" t="s">
        <v>691</v>
      </c>
      <c r="E921" s="179">
        <v>4</v>
      </c>
      <c r="F921" s="179"/>
      <c r="G921" s="179"/>
      <c r="H921" s="179"/>
      <c r="I921" s="179"/>
      <c r="J921" s="179"/>
    </row>
    <row r="922" spans="1:10" ht="45" x14ac:dyDescent="0.25">
      <c r="A922" s="179">
        <v>916</v>
      </c>
      <c r="B922" s="180" t="s">
        <v>1427</v>
      </c>
      <c r="C922" s="179" t="s">
        <v>610</v>
      </c>
      <c r="D922" s="179" t="s">
        <v>606</v>
      </c>
      <c r="E922" s="179">
        <v>1</v>
      </c>
      <c r="F922" s="179"/>
      <c r="G922" s="179"/>
      <c r="H922" s="179"/>
      <c r="I922" s="179"/>
      <c r="J922" s="179"/>
    </row>
    <row r="923" spans="1:10" ht="45" x14ac:dyDescent="0.25">
      <c r="A923" s="179">
        <v>917</v>
      </c>
      <c r="B923" s="180" t="s">
        <v>1428</v>
      </c>
      <c r="C923" s="179" t="s">
        <v>605</v>
      </c>
      <c r="D923" s="179" t="s">
        <v>606</v>
      </c>
      <c r="E923" s="179">
        <v>1</v>
      </c>
      <c r="F923" s="179"/>
      <c r="G923" s="179"/>
      <c r="H923" s="179"/>
      <c r="I923" s="179"/>
      <c r="J923" s="179"/>
    </row>
    <row r="924" spans="1:10" ht="30" x14ac:dyDescent="0.25">
      <c r="A924" s="179">
        <v>918</v>
      </c>
      <c r="B924" s="180" t="s">
        <v>1429</v>
      </c>
      <c r="C924" s="179" t="s">
        <v>648</v>
      </c>
      <c r="D924" s="179" t="s">
        <v>606</v>
      </c>
      <c r="E924" s="179">
        <v>1</v>
      </c>
      <c r="F924" s="179"/>
      <c r="G924" s="179"/>
      <c r="H924" s="179"/>
      <c r="I924" s="179"/>
      <c r="J924" s="179"/>
    </row>
    <row r="925" spans="1:10" ht="60" x14ac:dyDescent="0.25">
      <c r="A925" s="179">
        <v>919</v>
      </c>
      <c r="B925" s="180" t="s">
        <v>1430</v>
      </c>
      <c r="C925" s="179" t="s">
        <v>629</v>
      </c>
      <c r="D925" s="179" t="s">
        <v>558</v>
      </c>
      <c r="E925" s="179">
        <v>25</v>
      </c>
      <c r="F925" s="179"/>
      <c r="G925" s="179"/>
      <c r="H925" s="179"/>
      <c r="I925" s="179"/>
      <c r="J925" s="179"/>
    </row>
    <row r="926" spans="1:10" ht="60" x14ac:dyDescent="0.25">
      <c r="A926" s="179">
        <v>920</v>
      </c>
      <c r="B926" s="180" t="s">
        <v>1431</v>
      </c>
      <c r="C926" s="179" t="s">
        <v>629</v>
      </c>
      <c r="D926" s="179" t="s">
        <v>449</v>
      </c>
      <c r="E926" s="179">
        <v>5</v>
      </c>
      <c r="F926" s="179"/>
      <c r="G926" s="179"/>
      <c r="H926" s="179"/>
      <c r="I926" s="179"/>
      <c r="J926" s="179"/>
    </row>
    <row r="927" spans="1:10" ht="60" x14ac:dyDescent="0.25">
      <c r="A927" s="179">
        <v>921</v>
      </c>
      <c r="B927" s="180" t="s">
        <v>1432</v>
      </c>
      <c r="C927" s="179" t="s">
        <v>629</v>
      </c>
      <c r="D927" s="179" t="s">
        <v>505</v>
      </c>
      <c r="E927" s="179">
        <v>5</v>
      </c>
      <c r="F927" s="179"/>
      <c r="G927" s="179"/>
      <c r="H927" s="179"/>
      <c r="I927" s="179"/>
      <c r="J927" s="179"/>
    </row>
    <row r="928" spans="1:10" ht="30" x14ac:dyDescent="0.25">
      <c r="A928" s="179">
        <v>922</v>
      </c>
      <c r="B928" s="180" t="s">
        <v>1433</v>
      </c>
      <c r="C928" s="179" t="s">
        <v>605</v>
      </c>
      <c r="D928" s="179" t="s">
        <v>505</v>
      </c>
      <c r="E928" s="179">
        <v>1</v>
      </c>
      <c r="F928" s="179"/>
      <c r="G928" s="179"/>
      <c r="H928" s="179"/>
      <c r="I928" s="179"/>
      <c r="J928" s="179"/>
    </row>
    <row r="929" spans="1:10" ht="30" x14ac:dyDescent="0.25">
      <c r="A929" s="179">
        <v>923</v>
      </c>
      <c r="B929" s="180" t="s">
        <v>559</v>
      </c>
      <c r="C929" s="179"/>
      <c r="D929" s="179" t="s">
        <v>606</v>
      </c>
      <c r="E929" s="179">
        <v>1</v>
      </c>
      <c r="F929" s="179"/>
      <c r="G929" s="179"/>
      <c r="H929" s="179"/>
      <c r="I929" s="179"/>
      <c r="J929" s="181"/>
    </row>
    <row r="930" spans="1:10" ht="30" x14ac:dyDescent="0.25">
      <c r="A930" s="179">
        <v>924</v>
      </c>
      <c r="B930" s="180" t="s">
        <v>1434</v>
      </c>
      <c r="C930" s="179" t="s">
        <v>648</v>
      </c>
      <c r="D930" s="179" t="s">
        <v>606</v>
      </c>
      <c r="E930" s="179">
        <v>10</v>
      </c>
      <c r="F930" s="179"/>
      <c r="G930" s="179"/>
      <c r="H930" s="179"/>
      <c r="I930" s="179"/>
      <c r="J930" s="179"/>
    </row>
    <row r="931" spans="1:10" ht="30" x14ac:dyDescent="0.25">
      <c r="A931" s="179">
        <v>925</v>
      </c>
      <c r="B931" s="180" t="s">
        <v>1435</v>
      </c>
      <c r="C931" s="179" t="s">
        <v>608</v>
      </c>
      <c r="D931" s="179" t="s">
        <v>606</v>
      </c>
      <c r="E931" s="179">
        <v>25</v>
      </c>
      <c r="F931" s="179"/>
      <c r="G931" s="179"/>
      <c r="H931" s="179"/>
      <c r="I931" s="179"/>
      <c r="J931" s="179"/>
    </row>
    <row r="932" spans="1:10" x14ac:dyDescent="0.25">
      <c r="A932" s="179">
        <v>926</v>
      </c>
      <c r="B932" s="180" t="s">
        <v>560</v>
      </c>
      <c r="C932" s="179"/>
      <c r="D932" s="179" t="s">
        <v>558</v>
      </c>
      <c r="E932" s="179">
        <v>10</v>
      </c>
      <c r="F932" s="179"/>
      <c r="G932" s="179"/>
      <c r="H932" s="179"/>
      <c r="I932" s="179"/>
      <c r="J932" s="181"/>
    </row>
    <row r="933" spans="1:10" ht="30" x14ac:dyDescent="0.25">
      <c r="A933" s="179">
        <v>927</v>
      </c>
      <c r="B933" s="180" t="s">
        <v>1436</v>
      </c>
      <c r="C933" s="179" t="s">
        <v>613</v>
      </c>
      <c r="D933" s="179" t="s">
        <v>606</v>
      </c>
      <c r="E933" s="179">
        <v>1</v>
      </c>
      <c r="F933" s="179"/>
      <c r="G933" s="179"/>
      <c r="H933" s="179"/>
      <c r="I933" s="179"/>
      <c r="J933" s="179"/>
    </row>
    <row r="934" spans="1:10" ht="30" x14ac:dyDescent="0.25">
      <c r="A934" s="179">
        <v>928</v>
      </c>
      <c r="B934" s="180" t="s">
        <v>1437</v>
      </c>
      <c r="C934" s="179" t="s">
        <v>613</v>
      </c>
      <c r="D934" s="179" t="s">
        <v>606</v>
      </c>
      <c r="E934" s="179">
        <v>4</v>
      </c>
      <c r="F934" s="179"/>
      <c r="G934" s="179"/>
      <c r="H934" s="179"/>
      <c r="I934" s="179"/>
      <c r="J934" s="179"/>
    </row>
    <row r="935" spans="1:10" ht="30" x14ac:dyDescent="0.25">
      <c r="A935" s="179">
        <v>929</v>
      </c>
      <c r="B935" s="180" t="s">
        <v>1438</v>
      </c>
      <c r="C935" s="179" t="s">
        <v>613</v>
      </c>
      <c r="D935" s="179" t="s">
        <v>606</v>
      </c>
      <c r="E935" s="179">
        <v>2</v>
      </c>
      <c r="F935" s="179"/>
      <c r="G935" s="179"/>
      <c r="H935" s="179"/>
      <c r="I935" s="179"/>
      <c r="J935" s="179"/>
    </row>
    <row r="936" spans="1:10" ht="30" x14ac:dyDescent="0.25">
      <c r="A936" s="179">
        <v>930</v>
      </c>
      <c r="B936" s="180" t="s">
        <v>1439</v>
      </c>
      <c r="C936" s="179" t="s">
        <v>613</v>
      </c>
      <c r="D936" s="179" t="s">
        <v>606</v>
      </c>
      <c r="E936" s="179">
        <v>1</v>
      </c>
      <c r="F936" s="179"/>
      <c r="G936" s="179"/>
      <c r="H936" s="179"/>
      <c r="I936" s="179"/>
      <c r="J936" s="179"/>
    </row>
    <row r="937" spans="1:10" ht="30" x14ac:dyDescent="0.25">
      <c r="A937" s="179">
        <v>931</v>
      </c>
      <c r="B937" s="180" t="s">
        <v>1440</v>
      </c>
      <c r="C937" s="179" t="s">
        <v>613</v>
      </c>
      <c r="D937" s="179" t="s">
        <v>606</v>
      </c>
      <c r="E937" s="179">
        <v>1</v>
      </c>
      <c r="F937" s="179"/>
      <c r="G937" s="179"/>
      <c r="H937" s="179"/>
      <c r="I937" s="179"/>
      <c r="J937" s="179"/>
    </row>
    <row r="938" spans="1:10" ht="30" x14ac:dyDescent="0.25">
      <c r="A938" s="179">
        <v>932</v>
      </c>
      <c r="B938" s="180" t="s">
        <v>1441</v>
      </c>
      <c r="C938" s="179" t="s">
        <v>613</v>
      </c>
      <c r="D938" s="179" t="s">
        <v>606</v>
      </c>
      <c r="E938" s="179">
        <v>1</v>
      </c>
      <c r="F938" s="179"/>
      <c r="G938" s="179"/>
      <c r="H938" s="179"/>
      <c r="I938" s="179"/>
      <c r="J938" s="179"/>
    </row>
    <row r="939" spans="1:10" ht="45" x14ac:dyDescent="0.25">
      <c r="A939" s="179">
        <v>933</v>
      </c>
      <c r="B939" s="180" t="s">
        <v>1442</v>
      </c>
      <c r="C939" s="179" t="s">
        <v>613</v>
      </c>
      <c r="D939" s="179" t="s">
        <v>606</v>
      </c>
      <c r="E939" s="179">
        <v>1</v>
      </c>
      <c r="F939" s="179"/>
      <c r="G939" s="179"/>
      <c r="H939" s="179"/>
      <c r="I939" s="179"/>
      <c r="J939" s="179"/>
    </row>
    <row r="940" spans="1:10" ht="30" x14ac:dyDescent="0.25">
      <c r="A940" s="179">
        <v>934</v>
      </c>
      <c r="B940" s="180" t="s">
        <v>1443</v>
      </c>
      <c r="C940" s="179" t="s">
        <v>613</v>
      </c>
      <c r="D940" s="179" t="s">
        <v>606</v>
      </c>
      <c r="E940" s="179">
        <v>1</v>
      </c>
      <c r="F940" s="179"/>
      <c r="G940" s="179"/>
      <c r="H940" s="179"/>
      <c r="I940" s="179"/>
      <c r="J940" s="179"/>
    </row>
    <row r="941" spans="1:10" ht="30" x14ac:dyDescent="0.25">
      <c r="A941" s="179">
        <v>935</v>
      </c>
      <c r="B941" s="180" t="s">
        <v>1444</v>
      </c>
      <c r="C941" s="179" t="s">
        <v>613</v>
      </c>
      <c r="D941" s="179" t="s">
        <v>606</v>
      </c>
      <c r="E941" s="179">
        <v>1</v>
      </c>
      <c r="F941" s="179"/>
      <c r="G941" s="179"/>
      <c r="H941" s="179"/>
      <c r="I941" s="179"/>
      <c r="J941" s="179"/>
    </row>
    <row r="942" spans="1:10" ht="30" x14ac:dyDescent="0.25">
      <c r="A942" s="179">
        <v>936</v>
      </c>
      <c r="B942" s="180" t="s">
        <v>1445</v>
      </c>
      <c r="C942" s="179" t="s">
        <v>605</v>
      </c>
      <c r="D942" s="179" t="s">
        <v>606</v>
      </c>
      <c r="E942" s="179">
        <v>25</v>
      </c>
      <c r="F942" s="179"/>
      <c r="G942" s="179"/>
      <c r="H942" s="179"/>
      <c r="I942" s="179"/>
      <c r="J942" s="179"/>
    </row>
    <row r="943" spans="1:10" ht="30" x14ac:dyDescent="0.25">
      <c r="A943" s="179">
        <v>937</v>
      </c>
      <c r="B943" s="180" t="s">
        <v>1446</v>
      </c>
      <c r="C943" s="179" t="s">
        <v>608</v>
      </c>
      <c r="D943" s="179" t="s">
        <v>606</v>
      </c>
      <c r="E943" s="179">
        <v>2</v>
      </c>
      <c r="F943" s="179"/>
      <c r="G943" s="179"/>
      <c r="H943" s="179"/>
      <c r="I943" s="179"/>
      <c r="J943" s="179"/>
    </row>
    <row r="944" spans="1:10" ht="60" x14ac:dyDescent="0.25">
      <c r="A944" s="179">
        <v>938</v>
      </c>
      <c r="B944" s="180" t="s">
        <v>1447</v>
      </c>
      <c r="C944" s="179" t="s">
        <v>629</v>
      </c>
      <c r="D944" s="179" t="s">
        <v>450</v>
      </c>
      <c r="E944" s="179">
        <v>5</v>
      </c>
      <c r="F944" s="179"/>
      <c r="G944" s="179"/>
      <c r="H944" s="179"/>
      <c r="I944" s="179"/>
      <c r="J944" s="179"/>
    </row>
    <row r="945" spans="1:10" ht="60" x14ac:dyDescent="0.25">
      <c r="A945" s="179">
        <v>939</v>
      </c>
      <c r="B945" s="180" t="s">
        <v>1448</v>
      </c>
      <c r="C945" s="179" t="s">
        <v>629</v>
      </c>
      <c r="D945" s="179" t="s">
        <v>558</v>
      </c>
      <c r="E945" s="179">
        <v>1</v>
      </c>
      <c r="F945" s="179"/>
      <c r="G945" s="179"/>
      <c r="H945" s="179"/>
      <c r="I945" s="179"/>
      <c r="J945" s="179"/>
    </row>
    <row r="946" spans="1:10" ht="60" x14ac:dyDescent="0.25">
      <c r="A946" s="179">
        <v>940</v>
      </c>
      <c r="B946" s="180" t="s">
        <v>1449</v>
      </c>
      <c r="C946" s="179" t="s">
        <v>629</v>
      </c>
      <c r="D946" s="179" t="s">
        <v>558</v>
      </c>
      <c r="E946" s="179">
        <v>5</v>
      </c>
      <c r="F946" s="179"/>
      <c r="G946" s="179"/>
      <c r="H946" s="179"/>
      <c r="I946" s="179"/>
      <c r="J946" s="179"/>
    </row>
    <row r="947" spans="1:10" ht="60" x14ac:dyDescent="0.25">
      <c r="A947" s="179">
        <v>941</v>
      </c>
      <c r="B947" s="180" t="s">
        <v>1450</v>
      </c>
      <c r="C947" s="179" t="s">
        <v>629</v>
      </c>
      <c r="D947" s="179" t="s">
        <v>558</v>
      </c>
      <c r="E947" s="179">
        <v>3</v>
      </c>
      <c r="F947" s="179"/>
      <c r="G947" s="179"/>
      <c r="H947" s="179"/>
      <c r="I947" s="179"/>
      <c r="J947" s="179"/>
    </row>
    <row r="948" spans="1:10" ht="60" x14ac:dyDescent="0.25">
      <c r="A948" s="179">
        <v>942</v>
      </c>
      <c r="B948" s="180" t="s">
        <v>1451</v>
      </c>
      <c r="C948" s="179" t="s">
        <v>629</v>
      </c>
      <c r="D948" s="179" t="s">
        <v>558</v>
      </c>
      <c r="E948" s="179">
        <v>3</v>
      </c>
      <c r="F948" s="179"/>
      <c r="G948" s="179"/>
      <c r="H948" s="179"/>
      <c r="I948" s="179"/>
      <c r="J948" s="179"/>
    </row>
    <row r="949" spans="1:10" ht="60" x14ac:dyDescent="0.25">
      <c r="A949" s="179">
        <v>943</v>
      </c>
      <c r="B949" s="180" t="s">
        <v>1452</v>
      </c>
      <c r="C949" s="179" t="s">
        <v>629</v>
      </c>
      <c r="D949" s="179" t="s">
        <v>558</v>
      </c>
      <c r="E949" s="179">
        <v>5</v>
      </c>
      <c r="F949" s="179"/>
      <c r="G949" s="179"/>
      <c r="H949" s="179"/>
      <c r="I949" s="179"/>
      <c r="J949" s="179"/>
    </row>
    <row r="950" spans="1:10" ht="60" x14ac:dyDescent="0.25">
      <c r="A950" s="179">
        <v>944</v>
      </c>
      <c r="B950" s="180" t="s">
        <v>1453</v>
      </c>
      <c r="C950" s="179" t="s">
        <v>629</v>
      </c>
      <c r="D950" s="179" t="s">
        <v>558</v>
      </c>
      <c r="E950" s="179">
        <v>5</v>
      </c>
      <c r="F950" s="179"/>
      <c r="G950" s="179"/>
      <c r="H950" s="179"/>
      <c r="I950" s="179"/>
      <c r="J950" s="179"/>
    </row>
    <row r="951" spans="1:10" ht="30" x14ac:dyDescent="0.25">
      <c r="A951" s="179">
        <v>945</v>
      </c>
      <c r="B951" s="180" t="s">
        <v>1454</v>
      </c>
      <c r="C951" s="179" t="s">
        <v>613</v>
      </c>
      <c r="D951" s="179" t="s">
        <v>606</v>
      </c>
      <c r="E951" s="179">
        <v>3</v>
      </c>
      <c r="F951" s="179"/>
      <c r="G951" s="179"/>
      <c r="H951" s="179"/>
      <c r="I951" s="179"/>
      <c r="J951" s="179"/>
    </row>
    <row r="952" spans="1:10" ht="30" x14ac:dyDescent="0.25">
      <c r="A952" s="179">
        <v>946</v>
      </c>
      <c r="B952" s="180" t="s">
        <v>1455</v>
      </c>
      <c r="C952" s="179" t="s">
        <v>613</v>
      </c>
      <c r="D952" s="179" t="s">
        <v>606</v>
      </c>
      <c r="E952" s="179">
        <v>1</v>
      </c>
      <c r="F952" s="179"/>
      <c r="G952" s="179"/>
      <c r="H952" s="179"/>
      <c r="I952" s="179"/>
      <c r="J952" s="179"/>
    </row>
    <row r="953" spans="1:10" ht="30" x14ac:dyDescent="0.25">
      <c r="A953" s="179">
        <v>947</v>
      </c>
      <c r="B953" s="180" t="s">
        <v>561</v>
      </c>
      <c r="C953" s="179" t="s">
        <v>605</v>
      </c>
      <c r="D953" s="179" t="s">
        <v>505</v>
      </c>
      <c r="E953" s="179">
        <v>1</v>
      </c>
      <c r="F953" s="179"/>
      <c r="G953" s="179"/>
      <c r="H953" s="179"/>
      <c r="I953" s="179"/>
      <c r="J953" s="179"/>
    </row>
    <row r="954" spans="1:10" ht="30" x14ac:dyDescent="0.25">
      <c r="A954" s="179">
        <v>948</v>
      </c>
      <c r="B954" s="180" t="s">
        <v>562</v>
      </c>
      <c r="C954" s="179"/>
      <c r="D954" s="179" t="s">
        <v>606</v>
      </c>
      <c r="E954" s="179">
        <v>1</v>
      </c>
      <c r="F954" s="179"/>
      <c r="G954" s="179"/>
      <c r="H954" s="179"/>
      <c r="I954" s="179"/>
      <c r="J954" s="181"/>
    </row>
    <row r="955" spans="1:10" ht="45" x14ac:dyDescent="0.25">
      <c r="A955" s="179">
        <v>949</v>
      </c>
      <c r="B955" s="180" t="s">
        <v>1456</v>
      </c>
      <c r="C955" s="179" t="s">
        <v>648</v>
      </c>
      <c r="D955" s="179" t="s">
        <v>606</v>
      </c>
      <c r="E955" s="179">
        <v>50</v>
      </c>
      <c r="F955" s="179"/>
      <c r="G955" s="179"/>
      <c r="H955" s="179"/>
      <c r="I955" s="179"/>
      <c r="J955" s="179"/>
    </row>
    <row r="956" spans="1:10" x14ac:dyDescent="0.25">
      <c r="A956" s="179">
        <v>950</v>
      </c>
      <c r="B956" s="180" t="s">
        <v>563</v>
      </c>
      <c r="C956" s="179"/>
      <c r="D956" s="179" t="s">
        <v>606</v>
      </c>
      <c r="E956" s="179">
        <v>1</v>
      </c>
      <c r="F956" s="179"/>
      <c r="G956" s="179"/>
      <c r="H956" s="179"/>
      <c r="I956" s="179"/>
      <c r="J956" s="181"/>
    </row>
    <row r="957" spans="1:10" x14ac:dyDescent="0.25">
      <c r="A957" s="179">
        <v>951</v>
      </c>
      <c r="B957" s="180" t="s">
        <v>564</v>
      </c>
      <c r="C957" s="179"/>
      <c r="D957" s="179" t="s">
        <v>606</v>
      </c>
      <c r="E957" s="179">
        <v>1</v>
      </c>
      <c r="F957" s="179"/>
      <c r="G957" s="179"/>
      <c r="H957" s="179"/>
      <c r="I957" s="179"/>
      <c r="J957" s="181"/>
    </row>
    <row r="958" spans="1:10" ht="30" x14ac:dyDescent="0.25">
      <c r="A958" s="179">
        <v>952</v>
      </c>
      <c r="B958" s="180" t="s">
        <v>1457</v>
      </c>
      <c r="C958" s="179" t="s">
        <v>608</v>
      </c>
      <c r="D958" s="179" t="s">
        <v>606</v>
      </c>
      <c r="E958" s="179">
        <v>1</v>
      </c>
      <c r="F958" s="179"/>
      <c r="G958" s="179"/>
      <c r="H958" s="179"/>
      <c r="I958" s="179"/>
      <c r="J958" s="179"/>
    </row>
    <row r="959" spans="1:10" ht="30" x14ac:dyDescent="0.25">
      <c r="A959" s="179">
        <v>953</v>
      </c>
      <c r="B959" s="180" t="s">
        <v>1458</v>
      </c>
      <c r="C959" s="179" t="s">
        <v>605</v>
      </c>
      <c r="D959" s="179" t="s">
        <v>606</v>
      </c>
      <c r="E959" s="179">
        <v>1</v>
      </c>
      <c r="F959" s="179"/>
      <c r="G959" s="179"/>
      <c r="H959" s="179"/>
      <c r="I959" s="179"/>
      <c r="J959" s="179"/>
    </row>
    <row r="960" spans="1:10" ht="30" x14ac:dyDescent="0.25">
      <c r="A960" s="179">
        <v>954</v>
      </c>
      <c r="B960" s="180" t="s">
        <v>565</v>
      </c>
      <c r="C960" s="179"/>
      <c r="D960" s="179" t="s">
        <v>606</v>
      </c>
      <c r="E960" s="179">
        <v>5</v>
      </c>
      <c r="F960" s="179"/>
      <c r="G960" s="179"/>
      <c r="H960" s="179"/>
      <c r="I960" s="179"/>
      <c r="J960" s="181"/>
    </row>
    <row r="961" spans="1:10" ht="60" x14ac:dyDescent="0.25">
      <c r="A961" s="179">
        <v>955</v>
      </c>
      <c r="B961" s="180" t="s">
        <v>566</v>
      </c>
      <c r="C961" s="179"/>
      <c r="D961" s="179" t="s">
        <v>606</v>
      </c>
      <c r="E961" s="179">
        <v>5</v>
      </c>
      <c r="F961" s="179"/>
      <c r="G961" s="179"/>
      <c r="H961" s="179"/>
      <c r="I961" s="179"/>
      <c r="J961" s="181"/>
    </row>
    <row r="962" spans="1:10" x14ac:dyDescent="0.25">
      <c r="A962" s="179">
        <v>956</v>
      </c>
      <c r="B962" s="180" t="s">
        <v>567</v>
      </c>
      <c r="C962" s="179"/>
      <c r="D962" s="179" t="s">
        <v>606</v>
      </c>
      <c r="E962" s="179">
        <v>2</v>
      </c>
      <c r="F962" s="179"/>
      <c r="G962" s="179"/>
      <c r="H962" s="179"/>
      <c r="I962" s="179"/>
      <c r="J962" s="181"/>
    </row>
    <row r="963" spans="1:10" ht="45" x14ac:dyDescent="0.25">
      <c r="A963" s="179">
        <v>957</v>
      </c>
      <c r="B963" s="180" t="s">
        <v>1459</v>
      </c>
      <c r="C963" s="179" t="s">
        <v>605</v>
      </c>
      <c r="D963" s="179" t="s">
        <v>606</v>
      </c>
      <c r="E963" s="179">
        <v>1</v>
      </c>
      <c r="F963" s="179"/>
      <c r="G963" s="179"/>
      <c r="H963" s="179"/>
      <c r="I963" s="179"/>
      <c r="J963" s="179"/>
    </row>
    <row r="964" spans="1:10" ht="60" x14ac:dyDescent="0.25">
      <c r="A964" s="179">
        <v>958</v>
      </c>
      <c r="B964" s="180" t="s">
        <v>1460</v>
      </c>
      <c r="C964" s="179" t="s">
        <v>629</v>
      </c>
      <c r="D964" s="179" t="s">
        <v>606</v>
      </c>
      <c r="E964" s="179">
        <v>3</v>
      </c>
      <c r="F964" s="179"/>
      <c r="G964" s="179"/>
      <c r="H964" s="179"/>
      <c r="I964" s="179"/>
      <c r="J964" s="179"/>
    </row>
    <row r="965" spans="1:10" ht="30" x14ac:dyDescent="0.25">
      <c r="A965" s="179">
        <v>959</v>
      </c>
      <c r="B965" s="180" t="s">
        <v>1461</v>
      </c>
      <c r="C965" s="179" t="s">
        <v>605</v>
      </c>
      <c r="D965" s="179" t="s">
        <v>606</v>
      </c>
      <c r="E965" s="179">
        <v>5</v>
      </c>
      <c r="F965" s="179"/>
      <c r="G965" s="179"/>
      <c r="H965" s="179"/>
      <c r="I965" s="179"/>
      <c r="J965" s="179"/>
    </row>
    <row r="966" spans="1:10" ht="30" x14ac:dyDescent="0.25">
      <c r="A966" s="179">
        <v>960</v>
      </c>
      <c r="B966" s="180" t="s">
        <v>1462</v>
      </c>
      <c r="C966" s="179" t="s">
        <v>605</v>
      </c>
      <c r="D966" s="179" t="s">
        <v>606</v>
      </c>
      <c r="E966" s="179">
        <v>1</v>
      </c>
      <c r="F966" s="179"/>
      <c r="G966" s="179"/>
      <c r="H966" s="179"/>
      <c r="I966" s="179"/>
      <c r="J966" s="179"/>
    </row>
    <row r="967" spans="1:10" ht="30" x14ac:dyDescent="0.25">
      <c r="A967" s="179">
        <v>961</v>
      </c>
      <c r="B967" s="180" t="s">
        <v>1463</v>
      </c>
      <c r="C967" s="179" t="s">
        <v>648</v>
      </c>
      <c r="D967" s="179" t="s">
        <v>606</v>
      </c>
      <c r="E967" s="179">
        <v>1</v>
      </c>
      <c r="F967" s="179"/>
      <c r="G967" s="179"/>
      <c r="H967" s="179"/>
      <c r="I967" s="179"/>
      <c r="J967" s="179"/>
    </row>
    <row r="968" spans="1:10" ht="60" x14ac:dyDescent="0.25">
      <c r="A968" s="179">
        <v>962</v>
      </c>
      <c r="B968" s="180" t="s">
        <v>1464</v>
      </c>
      <c r="C968" s="179" t="s">
        <v>629</v>
      </c>
      <c r="D968" s="179" t="s">
        <v>558</v>
      </c>
      <c r="E968" s="179">
        <v>3</v>
      </c>
      <c r="F968" s="179"/>
      <c r="G968" s="179"/>
      <c r="H968" s="179"/>
      <c r="I968" s="179"/>
      <c r="J968" s="179"/>
    </row>
    <row r="969" spans="1:10" ht="30" x14ac:dyDescent="0.25">
      <c r="A969" s="179">
        <v>963</v>
      </c>
      <c r="B969" s="180" t="s">
        <v>1465</v>
      </c>
      <c r="C969" s="179" t="s">
        <v>605</v>
      </c>
      <c r="D969" s="179" t="s">
        <v>606</v>
      </c>
      <c r="E969" s="179">
        <v>1</v>
      </c>
      <c r="F969" s="179"/>
      <c r="G969" s="179"/>
      <c r="H969" s="179"/>
      <c r="I969" s="179"/>
      <c r="J969" s="179"/>
    </row>
    <row r="970" spans="1:10" ht="30" x14ac:dyDescent="0.25">
      <c r="A970" s="179">
        <v>964</v>
      </c>
      <c r="B970" s="180" t="s">
        <v>1466</v>
      </c>
      <c r="C970" s="179" t="s">
        <v>605</v>
      </c>
      <c r="D970" s="179" t="s">
        <v>606</v>
      </c>
      <c r="E970" s="179">
        <v>1</v>
      </c>
      <c r="F970" s="179"/>
      <c r="G970" s="179"/>
      <c r="H970" s="179"/>
      <c r="I970" s="179"/>
      <c r="J970" s="179"/>
    </row>
    <row r="971" spans="1:10" ht="30" x14ac:dyDescent="0.25">
      <c r="A971" s="179">
        <v>965</v>
      </c>
      <c r="B971" s="180" t="s">
        <v>1467</v>
      </c>
      <c r="C971" s="179" t="s">
        <v>608</v>
      </c>
      <c r="D971" s="179" t="s">
        <v>606</v>
      </c>
      <c r="E971" s="179">
        <v>1</v>
      </c>
      <c r="F971" s="179"/>
      <c r="G971" s="179"/>
      <c r="H971" s="179"/>
      <c r="I971" s="179"/>
      <c r="J971" s="179"/>
    </row>
    <row r="972" spans="1:10" ht="30" x14ac:dyDescent="0.25">
      <c r="A972" s="179">
        <v>966</v>
      </c>
      <c r="B972" s="180" t="s">
        <v>568</v>
      </c>
      <c r="C972" s="179"/>
      <c r="D972" s="179" t="s">
        <v>606</v>
      </c>
      <c r="E972" s="179">
        <v>5</v>
      </c>
      <c r="F972" s="179"/>
      <c r="G972" s="179"/>
      <c r="H972" s="179"/>
      <c r="I972" s="179"/>
      <c r="J972" s="181"/>
    </row>
    <row r="973" spans="1:10" ht="60" x14ac:dyDescent="0.25">
      <c r="A973" s="179">
        <v>967</v>
      </c>
      <c r="B973" s="180" t="s">
        <v>1468</v>
      </c>
      <c r="C973" s="179" t="s">
        <v>613</v>
      </c>
      <c r="D973" s="179" t="s">
        <v>606</v>
      </c>
      <c r="E973" s="179">
        <v>1</v>
      </c>
      <c r="F973" s="179"/>
      <c r="G973" s="179"/>
      <c r="H973" s="179"/>
      <c r="I973" s="179"/>
      <c r="J973" s="179"/>
    </row>
    <row r="974" spans="1:10" ht="60" x14ac:dyDescent="0.25">
      <c r="A974" s="179">
        <v>968</v>
      </c>
      <c r="B974" s="180" t="s">
        <v>1469</v>
      </c>
      <c r="C974" s="179" t="s">
        <v>605</v>
      </c>
      <c r="D974" s="179" t="s">
        <v>606</v>
      </c>
      <c r="E974" s="179">
        <v>1</v>
      </c>
      <c r="F974" s="179"/>
      <c r="G974" s="179"/>
      <c r="H974" s="179"/>
      <c r="I974" s="179"/>
      <c r="J974" s="179"/>
    </row>
    <row r="975" spans="1:10" ht="60" x14ac:dyDescent="0.25">
      <c r="A975" s="179">
        <v>969</v>
      </c>
      <c r="B975" s="180" t="s">
        <v>1470</v>
      </c>
      <c r="C975" s="179" t="s">
        <v>605</v>
      </c>
      <c r="D975" s="179" t="s">
        <v>606</v>
      </c>
      <c r="E975" s="179">
        <v>1</v>
      </c>
      <c r="F975" s="179"/>
      <c r="G975" s="179"/>
      <c r="H975" s="179"/>
      <c r="I975" s="179"/>
      <c r="J975" s="179"/>
    </row>
    <row r="976" spans="1:10" ht="45" x14ac:dyDescent="0.25">
      <c r="A976" s="179">
        <v>970</v>
      </c>
      <c r="B976" s="180" t="s">
        <v>1471</v>
      </c>
      <c r="C976" s="179" t="s">
        <v>605</v>
      </c>
      <c r="D976" s="179" t="s">
        <v>606</v>
      </c>
      <c r="E976" s="179">
        <v>1</v>
      </c>
      <c r="F976" s="179"/>
      <c r="G976" s="179"/>
      <c r="H976" s="179"/>
      <c r="I976" s="179"/>
      <c r="J976" s="179"/>
    </row>
    <row r="977" spans="1:10" ht="30" x14ac:dyDescent="0.25">
      <c r="A977" s="179">
        <v>971</v>
      </c>
      <c r="B977" s="180" t="s">
        <v>1472</v>
      </c>
      <c r="C977" s="179" t="s">
        <v>613</v>
      </c>
      <c r="D977" s="179" t="s">
        <v>606</v>
      </c>
      <c r="E977" s="179">
        <v>1</v>
      </c>
      <c r="F977" s="179"/>
      <c r="G977" s="179"/>
      <c r="H977" s="179"/>
      <c r="I977" s="179"/>
      <c r="J977" s="179"/>
    </row>
    <row r="978" spans="1:10" ht="30" x14ac:dyDescent="0.25">
      <c r="A978" s="179">
        <v>972</v>
      </c>
      <c r="B978" s="180" t="s">
        <v>1473</v>
      </c>
      <c r="C978" s="179" t="s">
        <v>613</v>
      </c>
      <c r="D978" s="179" t="s">
        <v>606</v>
      </c>
      <c r="E978" s="179">
        <v>1</v>
      </c>
      <c r="F978" s="179"/>
      <c r="G978" s="179"/>
      <c r="H978" s="179"/>
      <c r="I978" s="179"/>
      <c r="J978" s="179"/>
    </row>
    <row r="979" spans="1:10" ht="30" x14ac:dyDescent="0.25">
      <c r="A979" s="179">
        <v>973</v>
      </c>
      <c r="B979" s="180" t="s">
        <v>1474</v>
      </c>
      <c r="C979" s="179" t="s">
        <v>613</v>
      </c>
      <c r="D979" s="179" t="s">
        <v>606</v>
      </c>
      <c r="E979" s="179">
        <v>3</v>
      </c>
      <c r="F979" s="179"/>
      <c r="G979" s="179"/>
      <c r="H979" s="179"/>
      <c r="I979" s="179"/>
      <c r="J979" s="179"/>
    </row>
    <row r="980" spans="1:10" ht="30" x14ac:dyDescent="0.25">
      <c r="A980" s="179">
        <v>974</v>
      </c>
      <c r="B980" s="180" t="s">
        <v>1475</v>
      </c>
      <c r="C980" s="179" t="s">
        <v>605</v>
      </c>
      <c r="D980" s="179" t="s">
        <v>606</v>
      </c>
      <c r="E980" s="179">
        <v>1</v>
      </c>
      <c r="F980" s="179"/>
      <c r="G980" s="179"/>
      <c r="H980" s="179"/>
      <c r="I980" s="179"/>
      <c r="J980" s="179"/>
    </row>
    <row r="981" spans="1:10" ht="30" x14ac:dyDescent="0.25">
      <c r="A981" s="179">
        <v>975</v>
      </c>
      <c r="B981" s="180" t="s">
        <v>1476</v>
      </c>
      <c r="C981" s="179" t="s">
        <v>613</v>
      </c>
      <c r="D981" s="179" t="s">
        <v>606</v>
      </c>
      <c r="E981" s="179">
        <v>1</v>
      </c>
      <c r="F981" s="179"/>
      <c r="G981" s="179"/>
      <c r="H981" s="179"/>
      <c r="I981" s="179"/>
      <c r="J981" s="179"/>
    </row>
    <row r="982" spans="1:10" ht="30" x14ac:dyDescent="0.25">
      <c r="A982" s="179">
        <v>976</v>
      </c>
      <c r="B982" s="180" t="s">
        <v>1477</v>
      </c>
      <c r="C982" s="179" t="s">
        <v>613</v>
      </c>
      <c r="D982" s="179" t="s">
        <v>606</v>
      </c>
      <c r="E982" s="179">
        <v>1</v>
      </c>
      <c r="F982" s="179"/>
      <c r="G982" s="179"/>
      <c r="H982" s="179"/>
      <c r="I982" s="179"/>
      <c r="J982" s="179"/>
    </row>
    <row r="983" spans="1:10" ht="30" x14ac:dyDescent="0.25">
      <c r="A983" s="179">
        <v>977</v>
      </c>
      <c r="B983" s="180" t="s">
        <v>1478</v>
      </c>
      <c r="C983" s="179" t="s">
        <v>613</v>
      </c>
      <c r="D983" s="179" t="s">
        <v>606</v>
      </c>
      <c r="E983" s="179">
        <v>1</v>
      </c>
      <c r="F983" s="179"/>
      <c r="G983" s="179"/>
      <c r="H983" s="179"/>
      <c r="I983" s="179"/>
      <c r="J983" s="179"/>
    </row>
    <row r="984" spans="1:10" ht="45" x14ac:dyDescent="0.25">
      <c r="A984" s="179">
        <v>978</v>
      </c>
      <c r="B984" s="180" t="s">
        <v>1479</v>
      </c>
      <c r="C984" s="179" t="s">
        <v>613</v>
      </c>
      <c r="D984" s="179" t="s">
        <v>606</v>
      </c>
      <c r="E984" s="179">
        <v>1</v>
      </c>
      <c r="F984" s="179"/>
      <c r="G984" s="179"/>
      <c r="H984" s="179"/>
      <c r="I984" s="179"/>
      <c r="J984" s="179"/>
    </row>
    <row r="985" spans="1:10" ht="45" x14ac:dyDescent="0.25">
      <c r="A985" s="179">
        <v>979</v>
      </c>
      <c r="B985" s="180" t="s">
        <v>1480</v>
      </c>
      <c r="C985" s="179" t="s">
        <v>613</v>
      </c>
      <c r="D985" s="179" t="s">
        <v>606</v>
      </c>
      <c r="E985" s="179">
        <v>1</v>
      </c>
      <c r="F985" s="179"/>
      <c r="G985" s="179"/>
      <c r="H985" s="179"/>
      <c r="I985" s="179"/>
      <c r="J985" s="179"/>
    </row>
    <row r="986" spans="1:10" ht="45" x14ac:dyDescent="0.25">
      <c r="A986" s="179">
        <v>980</v>
      </c>
      <c r="B986" s="180" t="s">
        <v>1481</v>
      </c>
      <c r="C986" s="179" t="s">
        <v>613</v>
      </c>
      <c r="D986" s="179" t="s">
        <v>606</v>
      </c>
      <c r="E986" s="179">
        <v>1</v>
      </c>
      <c r="F986" s="179"/>
      <c r="G986" s="179"/>
      <c r="H986" s="179"/>
      <c r="I986" s="179"/>
      <c r="J986" s="179"/>
    </row>
    <row r="987" spans="1:10" ht="45" x14ac:dyDescent="0.25">
      <c r="A987" s="179">
        <v>981</v>
      </c>
      <c r="B987" s="180" t="s">
        <v>1482</v>
      </c>
      <c r="C987" s="179" t="s">
        <v>613</v>
      </c>
      <c r="D987" s="179" t="s">
        <v>606</v>
      </c>
      <c r="E987" s="179">
        <v>1</v>
      </c>
      <c r="F987" s="179"/>
      <c r="G987" s="179"/>
      <c r="H987" s="179"/>
      <c r="I987" s="179"/>
      <c r="J987" s="179"/>
    </row>
    <row r="988" spans="1:10" ht="45" x14ac:dyDescent="0.25">
      <c r="A988" s="179">
        <v>982</v>
      </c>
      <c r="B988" s="180" t="s">
        <v>1483</v>
      </c>
      <c r="C988" s="179" t="s">
        <v>613</v>
      </c>
      <c r="D988" s="179" t="s">
        <v>606</v>
      </c>
      <c r="E988" s="179">
        <v>1</v>
      </c>
      <c r="F988" s="179"/>
      <c r="G988" s="179"/>
      <c r="H988" s="179"/>
      <c r="I988" s="179"/>
      <c r="J988" s="179"/>
    </row>
    <row r="989" spans="1:10" ht="45" x14ac:dyDescent="0.25">
      <c r="A989" s="179">
        <v>983</v>
      </c>
      <c r="B989" s="180" t="s">
        <v>1484</v>
      </c>
      <c r="C989" s="179" t="s">
        <v>613</v>
      </c>
      <c r="D989" s="179" t="s">
        <v>606</v>
      </c>
      <c r="E989" s="179">
        <v>1</v>
      </c>
      <c r="F989" s="179"/>
      <c r="G989" s="179"/>
      <c r="H989" s="179"/>
      <c r="I989" s="179"/>
      <c r="J989" s="179"/>
    </row>
    <row r="990" spans="1:10" ht="45" x14ac:dyDescent="0.25">
      <c r="A990" s="179">
        <v>984</v>
      </c>
      <c r="B990" s="180" t="s">
        <v>1485</v>
      </c>
      <c r="C990" s="179" t="s">
        <v>613</v>
      </c>
      <c r="D990" s="179" t="s">
        <v>606</v>
      </c>
      <c r="E990" s="179">
        <v>1</v>
      </c>
      <c r="F990" s="179"/>
      <c r="G990" s="179"/>
      <c r="H990" s="179"/>
      <c r="I990" s="179"/>
      <c r="J990" s="179"/>
    </row>
    <row r="991" spans="1:10" ht="30" x14ac:dyDescent="0.25">
      <c r="A991" s="179">
        <v>985</v>
      </c>
      <c r="B991" s="180" t="s">
        <v>1486</v>
      </c>
      <c r="C991" s="179" t="s">
        <v>613</v>
      </c>
      <c r="D991" s="179" t="s">
        <v>606</v>
      </c>
      <c r="E991" s="179">
        <v>1</v>
      </c>
      <c r="F991" s="179"/>
      <c r="G991" s="179"/>
      <c r="H991" s="179"/>
      <c r="I991" s="179"/>
      <c r="J991" s="179"/>
    </row>
    <row r="992" spans="1:10" ht="30" x14ac:dyDescent="0.25">
      <c r="A992" s="179">
        <v>986</v>
      </c>
      <c r="B992" s="180" t="s">
        <v>1487</v>
      </c>
      <c r="C992" s="179" t="s">
        <v>613</v>
      </c>
      <c r="D992" s="179" t="s">
        <v>606</v>
      </c>
      <c r="E992" s="179">
        <v>1</v>
      </c>
      <c r="F992" s="179"/>
      <c r="G992" s="179"/>
      <c r="H992" s="179"/>
      <c r="I992" s="179"/>
      <c r="J992" s="179"/>
    </row>
    <row r="993" spans="1:10" ht="30" x14ac:dyDescent="0.25">
      <c r="A993" s="179">
        <v>987</v>
      </c>
      <c r="B993" s="180" t="s">
        <v>1488</v>
      </c>
      <c r="C993" s="179" t="s">
        <v>613</v>
      </c>
      <c r="D993" s="179" t="s">
        <v>606</v>
      </c>
      <c r="E993" s="179">
        <v>1</v>
      </c>
      <c r="F993" s="179"/>
      <c r="G993" s="179"/>
      <c r="H993" s="179"/>
      <c r="I993" s="179"/>
      <c r="J993" s="179"/>
    </row>
    <row r="994" spans="1:10" ht="30" x14ac:dyDescent="0.25">
      <c r="A994" s="179">
        <v>988</v>
      </c>
      <c r="B994" s="180" t="s">
        <v>1489</v>
      </c>
      <c r="C994" s="179" t="s">
        <v>613</v>
      </c>
      <c r="D994" s="179" t="s">
        <v>606</v>
      </c>
      <c r="E994" s="179">
        <v>1</v>
      </c>
      <c r="F994" s="179"/>
      <c r="G994" s="179"/>
      <c r="H994" s="179"/>
      <c r="I994" s="179"/>
      <c r="J994" s="179"/>
    </row>
    <row r="995" spans="1:10" ht="30" x14ac:dyDescent="0.25">
      <c r="A995" s="179">
        <v>989</v>
      </c>
      <c r="B995" s="180" t="s">
        <v>1490</v>
      </c>
      <c r="C995" s="179" t="s">
        <v>613</v>
      </c>
      <c r="D995" s="179" t="s">
        <v>606</v>
      </c>
      <c r="E995" s="179">
        <v>1</v>
      </c>
      <c r="F995" s="179"/>
      <c r="G995" s="179"/>
      <c r="H995" s="179"/>
      <c r="I995" s="179"/>
      <c r="J995" s="179"/>
    </row>
    <row r="996" spans="1:10" ht="30" x14ac:dyDescent="0.25">
      <c r="A996" s="179">
        <v>990</v>
      </c>
      <c r="B996" s="180" t="s">
        <v>1491</v>
      </c>
      <c r="C996" s="179" t="s">
        <v>613</v>
      </c>
      <c r="D996" s="179" t="s">
        <v>606</v>
      </c>
      <c r="E996" s="179">
        <v>1</v>
      </c>
      <c r="F996" s="179"/>
      <c r="G996" s="179"/>
      <c r="H996" s="179"/>
      <c r="I996" s="179"/>
      <c r="J996" s="179"/>
    </row>
    <row r="997" spans="1:10" ht="30" x14ac:dyDescent="0.25">
      <c r="A997" s="179">
        <v>991</v>
      </c>
      <c r="B997" s="180" t="s">
        <v>1492</v>
      </c>
      <c r="C997" s="179" t="s">
        <v>613</v>
      </c>
      <c r="D997" s="179" t="s">
        <v>606</v>
      </c>
      <c r="E997" s="179">
        <v>1</v>
      </c>
      <c r="F997" s="179"/>
      <c r="G997" s="179"/>
      <c r="H997" s="179"/>
      <c r="I997" s="179"/>
      <c r="J997" s="179"/>
    </row>
    <row r="998" spans="1:10" ht="30" x14ac:dyDescent="0.25">
      <c r="A998" s="179">
        <v>992</v>
      </c>
      <c r="B998" s="180" t="s">
        <v>1493</v>
      </c>
      <c r="C998" s="179" t="s">
        <v>613</v>
      </c>
      <c r="D998" s="179" t="s">
        <v>606</v>
      </c>
      <c r="E998" s="179">
        <v>1</v>
      </c>
      <c r="F998" s="179"/>
      <c r="G998" s="179"/>
      <c r="H998" s="179"/>
      <c r="I998" s="179"/>
      <c r="J998" s="179"/>
    </row>
    <row r="999" spans="1:10" ht="30" x14ac:dyDescent="0.25">
      <c r="A999" s="179">
        <v>993</v>
      </c>
      <c r="B999" s="180" t="s">
        <v>1494</v>
      </c>
      <c r="C999" s="179" t="s">
        <v>613</v>
      </c>
      <c r="D999" s="179" t="s">
        <v>606</v>
      </c>
      <c r="E999" s="179">
        <v>1</v>
      </c>
      <c r="F999" s="179"/>
      <c r="G999" s="179"/>
      <c r="H999" s="179"/>
      <c r="I999" s="179"/>
      <c r="J999" s="179"/>
    </row>
    <row r="1000" spans="1:10" ht="45" x14ac:dyDescent="0.25">
      <c r="A1000" s="179">
        <v>994</v>
      </c>
      <c r="B1000" s="180" t="s">
        <v>1495</v>
      </c>
      <c r="C1000" s="179" t="s">
        <v>613</v>
      </c>
      <c r="D1000" s="179" t="s">
        <v>606</v>
      </c>
      <c r="E1000" s="179">
        <v>1</v>
      </c>
      <c r="F1000" s="179"/>
      <c r="G1000" s="179"/>
      <c r="H1000" s="179"/>
      <c r="I1000" s="179"/>
      <c r="J1000" s="179"/>
    </row>
    <row r="1001" spans="1:10" ht="45" x14ac:dyDescent="0.25">
      <c r="A1001" s="179">
        <v>995</v>
      </c>
      <c r="B1001" s="180" t="s">
        <v>1496</v>
      </c>
      <c r="C1001" s="179" t="s">
        <v>613</v>
      </c>
      <c r="D1001" s="179" t="s">
        <v>606</v>
      </c>
      <c r="E1001" s="179">
        <v>1</v>
      </c>
      <c r="F1001" s="179"/>
      <c r="G1001" s="179"/>
      <c r="H1001" s="179"/>
      <c r="I1001" s="179"/>
      <c r="J1001" s="179"/>
    </row>
    <row r="1002" spans="1:10" ht="45" x14ac:dyDescent="0.25">
      <c r="A1002" s="179">
        <v>996</v>
      </c>
      <c r="B1002" s="180" t="s">
        <v>1497</v>
      </c>
      <c r="C1002" s="179" t="s">
        <v>613</v>
      </c>
      <c r="D1002" s="179" t="s">
        <v>606</v>
      </c>
      <c r="E1002" s="179">
        <v>1</v>
      </c>
      <c r="F1002" s="179"/>
      <c r="G1002" s="179"/>
      <c r="H1002" s="179"/>
      <c r="I1002" s="179"/>
      <c r="J1002" s="179"/>
    </row>
    <row r="1003" spans="1:10" ht="30" x14ac:dyDescent="0.25">
      <c r="A1003" s="179">
        <v>997</v>
      </c>
      <c r="B1003" s="180" t="s">
        <v>1498</v>
      </c>
      <c r="C1003" s="179" t="s">
        <v>613</v>
      </c>
      <c r="D1003" s="179" t="s">
        <v>606</v>
      </c>
      <c r="E1003" s="179">
        <v>1</v>
      </c>
      <c r="F1003" s="179"/>
      <c r="G1003" s="179"/>
      <c r="H1003" s="179"/>
      <c r="I1003" s="179"/>
      <c r="J1003" s="179"/>
    </row>
    <row r="1004" spans="1:10" ht="30" x14ac:dyDescent="0.25">
      <c r="A1004" s="179">
        <v>998</v>
      </c>
      <c r="B1004" s="180" t="s">
        <v>1499</v>
      </c>
      <c r="C1004" s="179" t="s">
        <v>613</v>
      </c>
      <c r="D1004" s="179" t="s">
        <v>606</v>
      </c>
      <c r="E1004" s="179">
        <v>5</v>
      </c>
      <c r="F1004" s="179"/>
      <c r="G1004" s="179"/>
      <c r="H1004" s="179"/>
      <c r="I1004" s="179"/>
      <c r="J1004" s="179"/>
    </row>
    <row r="1005" spans="1:10" ht="30" x14ac:dyDescent="0.25">
      <c r="A1005" s="179">
        <v>999</v>
      </c>
      <c r="B1005" s="180" t="s">
        <v>1500</v>
      </c>
      <c r="C1005" s="179" t="s">
        <v>613</v>
      </c>
      <c r="D1005" s="179" t="s">
        <v>606</v>
      </c>
      <c r="E1005" s="179">
        <v>5</v>
      </c>
      <c r="F1005" s="179"/>
      <c r="G1005" s="179"/>
      <c r="H1005" s="179"/>
      <c r="I1005" s="179"/>
      <c r="J1005" s="179"/>
    </row>
    <row r="1006" spans="1:10" ht="30" x14ac:dyDescent="0.25">
      <c r="A1006" s="179">
        <v>1000</v>
      </c>
      <c r="B1006" s="180" t="s">
        <v>1501</v>
      </c>
      <c r="C1006" s="179" t="s">
        <v>613</v>
      </c>
      <c r="D1006" s="179" t="s">
        <v>606</v>
      </c>
      <c r="E1006" s="179">
        <v>5</v>
      </c>
      <c r="F1006" s="179"/>
      <c r="G1006" s="179"/>
      <c r="H1006" s="179"/>
      <c r="I1006" s="179"/>
      <c r="J1006" s="179"/>
    </row>
    <row r="1007" spans="1:10" ht="30" x14ac:dyDescent="0.25">
      <c r="A1007" s="179">
        <v>1001</v>
      </c>
      <c r="B1007" s="180" t="s">
        <v>1502</v>
      </c>
      <c r="C1007" s="179" t="s">
        <v>613</v>
      </c>
      <c r="D1007" s="179" t="s">
        <v>606</v>
      </c>
      <c r="E1007" s="179">
        <v>5</v>
      </c>
      <c r="F1007" s="179"/>
      <c r="G1007" s="179"/>
      <c r="H1007" s="179"/>
      <c r="I1007" s="179"/>
      <c r="J1007" s="179"/>
    </row>
    <row r="1008" spans="1:10" ht="30" x14ac:dyDescent="0.25">
      <c r="A1008" s="179">
        <v>1002</v>
      </c>
      <c r="B1008" s="180" t="s">
        <v>1503</v>
      </c>
      <c r="C1008" s="179" t="s">
        <v>613</v>
      </c>
      <c r="D1008" s="179" t="s">
        <v>606</v>
      </c>
      <c r="E1008" s="179">
        <v>1</v>
      </c>
      <c r="F1008" s="179"/>
      <c r="G1008" s="179"/>
      <c r="H1008" s="179"/>
      <c r="I1008" s="179"/>
      <c r="J1008" s="179"/>
    </row>
    <row r="1009" spans="1:10" ht="30" x14ac:dyDescent="0.25">
      <c r="A1009" s="179">
        <v>1003</v>
      </c>
      <c r="B1009" s="180" t="s">
        <v>1504</v>
      </c>
      <c r="C1009" s="179" t="s">
        <v>613</v>
      </c>
      <c r="D1009" s="179" t="s">
        <v>606</v>
      </c>
      <c r="E1009" s="179">
        <v>1</v>
      </c>
      <c r="F1009" s="179"/>
      <c r="G1009" s="179"/>
      <c r="H1009" s="179"/>
      <c r="I1009" s="179"/>
      <c r="J1009" s="179"/>
    </row>
    <row r="1010" spans="1:10" ht="30" x14ac:dyDescent="0.25">
      <c r="A1010" s="179">
        <v>1004</v>
      </c>
      <c r="B1010" s="180" t="s">
        <v>1505</v>
      </c>
      <c r="C1010" s="179" t="s">
        <v>613</v>
      </c>
      <c r="D1010" s="179" t="s">
        <v>606</v>
      </c>
      <c r="E1010" s="179">
        <v>1</v>
      </c>
      <c r="F1010" s="179"/>
      <c r="G1010" s="179"/>
      <c r="H1010" s="179"/>
      <c r="I1010" s="179"/>
      <c r="J1010" s="179"/>
    </row>
    <row r="1011" spans="1:10" ht="45" x14ac:dyDescent="0.25">
      <c r="A1011" s="179">
        <v>1005</v>
      </c>
      <c r="B1011" s="180" t="s">
        <v>1506</v>
      </c>
      <c r="C1011" s="179" t="s">
        <v>605</v>
      </c>
      <c r="D1011" s="179" t="s">
        <v>507</v>
      </c>
      <c r="E1011" s="179">
        <v>1</v>
      </c>
      <c r="F1011" s="179"/>
      <c r="G1011" s="179"/>
      <c r="H1011" s="179"/>
      <c r="I1011" s="179"/>
      <c r="J1011" s="179"/>
    </row>
    <row r="1012" spans="1:10" ht="45" x14ac:dyDescent="0.25">
      <c r="A1012" s="179">
        <v>1006</v>
      </c>
      <c r="B1012" s="180" t="s">
        <v>1507</v>
      </c>
      <c r="C1012" s="179"/>
      <c r="D1012" s="179" t="s">
        <v>507</v>
      </c>
      <c r="E1012" s="179">
        <v>1</v>
      </c>
      <c r="F1012" s="179"/>
      <c r="G1012" s="179"/>
      <c r="H1012" s="179"/>
      <c r="I1012" s="179"/>
      <c r="J1012" s="181"/>
    </row>
    <row r="1013" spans="1:10" ht="30" x14ac:dyDescent="0.25">
      <c r="A1013" s="179">
        <v>1007</v>
      </c>
      <c r="B1013" s="180" t="s">
        <v>1508</v>
      </c>
      <c r="C1013" s="179" t="s">
        <v>605</v>
      </c>
      <c r="D1013" s="179" t="s">
        <v>507</v>
      </c>
      <c r="E1013" s="179">
        <v>3</v>
      </c>
      <c r="F1013" s="179"/>
      <c r="G1013" s="179"/>
      <c r="H1013" s="179"/>
      <c r="I1013" s="179"/>
      <c r="J1013" s="179"/>
    </row>
    <row r="1014" spans="1:10" ht="45" x14ac:dyDescent="0.25">
      <c r="A1014" s="179">
        <v>1008</v>
      </c>
      <c r="B1014" s="180" t="s">
        <v>1509</v>
      </c>
      <c r="C1014" s="179"/>
      <c r="D1014" s="179" t="s">
        <v>606</v>
      </c>
      <c r="E1014" s="179">
        <v>10</v>
      </c>
      <c r="F1014" s="179"/>
      <c r="G1014" s="179"/>
      <c r="H1014" s="179"/>
      <c r="I1014" s="179"/>
      <c r="J1014" s="181"/>
    </row>
    <row r="1015" spans="1:10" ht="75" x14ac:dyDescent="0.25">
      <c r="A1015" s="179">
        <v>1009</v>
      </c>
      <c r="B1015" s="180" t="s">
        <v>1510</v>
      </c>
      <c r="C1015" s="179" t="s">
        <v>605</v>
      </c>
      <c r="D1015" s="179" t="s">
        <v>507</v>
      </c>
      <c r="E1015" s="179">
        <v>2</v>
      </c>
      <c r="F1015" s="179"/>
      <c r="G1015" s="179"/>
      <c r="H1015" s="179"/>
      <c r="I1015" s="179"/>
      <c r="J1015" s="179"/>
    </row>
    <row r="1016" spans="1:10" ht="45" x14ac:dyDescent="0.25">
      <c r="A1016" s="179">
        <v>1010</v>
      </c>
      <c r="B1016" s="180" t="s">
        <v>1511</v>
      </c>
      <c r="C1016" s="179" t="s">
        <v>605</v>
      </c>
      <c r="D1016" s="179" t="s">
        <v>606</v>
      </c>
      <c r="E1016" s="179">
        <v>1</v>
      </c>
      <c r="F1016" s="179"/>
      <c r="G1016" s="179"/>
      <c r="H1016" s="179"/>
      <c r="I1016" s="179"/>
      <c r="J1016" s="179"/>
    </row>
    <row r="1017" spans="1:10" ht="45" x14ac:dyDescent="0.25">
      <c r="A1017" s="179">
        <v>1011</v>
      </c>
      <c r="B1017" s="180" t="s">
        <v>1512</v>
      </c>
      <c r="C1017" s="179" t="s">
        <v>605</v>
      </c>
      <c r="D1017" s="179" t="s">
        <v>606</v>
      </c>
      <c r="E1017" s="179">
        <v>1</v>
      </c>
      <c r="F1017" s="179"/>
      <c r="G1017" s="179"/>
      <c r="H1017" s="179"/>
      <c r="I1017" s="179"/>
      <c r="J1017" s="179"/>
    </row>
    <row r="1018" spans="1:10" ht="30" x14ac:dyDescent="0.25">
      <c r="A1018" s="179">
        <v>1012</v>
      </c>
      <c r="B1018" s="180" t="s">
        <v>1513</v>
      </c>
      <c r="C1018" s="179" t="s">
        <v>605</v>
      </c>
      <c r="D1018" s="179" t="s">
        <v>606</v>
      </c>
      <c r="E1018" s="179">
        <v>1</v>
      </c>
      <c r="F1018" s="179"/>
      <c r="G1018" s="179"/>
      <c r="H1018" s="179"/>
      <c r="I1018" s="179"/>
      <c r="J1018" s="179"/>
    </row>
    <row r="1019" spans="1:10" ht="30" x14ac:dyDescent="0.25">
      <c r="A1019" s="179">
        <v>1013</v>
      </c>
      <c r="B1019" s="180" t="s">
        <v>1514</v>
      </c>
      <c r="C1019" s="179" t="s">
        <v>648</v>
      </c>
      <c r="D1019" s="179" t="s">
        <v>606</v>
      </c>
      <c r="E1019" s="179">
        <v>25</v>
      </c>
      <c r="F1019" s="179"/>
      <c r="G1019" s="179"/>
      <c r="H1019" s="179"/>
      <c r="I1019" s="179"/>
      <c r="J1019" s="179"/>
    </row>
    <row r="1020" spans="1:10" ht="30" x14ac:dyDescent="0.25">
      <c r="A1020" s="179">
        <v>1014</v>
      </c>
      <c r="B1020" s="180" t="s">
        <v>1515</v>
      </c>
      <c r="C1020" s="179" t="s">
        <v>648</v>
      </c>
      <c r="D1020" s="179" t="s">
        <v>606</v>
      </c>
      <c r="E1020" s="179">
        <v>25</v>
      </c>
      <c r="F1020" s="179"/>
      <c r="G1020" s="179"/>
      <c r="H1020" s="179"/>
      <c r="I1020" s="179"/>
      <c r="J1020" s="179"/>
    </row>
    <row r="1021" spans="1:10" ht="30" x14ac:dyDescent="0.25">
      <c r="A1021" s="179">
        <v>1015</v>
      </c>
      <c r="B1021" s="180" t="s">
        <v>1516</v>
      </c>
      <c r="C1021" s="179" t="s">
        <v>648</v>
      </c>
      <c r="D1021" s="179" t="s">
        <v>606</v>
      </c>
      <c r="E1021" s="179">
        <v>25</v>
      </c>
      <c r="F1021" s="179"/>
      <c r="G1021" s="179"/>
      <c r="H1021" s="179"/>
      <c r="I1021" s="179"/>
      <c r="J1021" s="179"/>
    </row>
    <row r="1022" spans="1:10" ht="30" x14ac:dyDescent="0.25">
      <c r="A1022" s="179">
        <v>1016</v>
      </c>
      <c r="B1022" s="180" t="s">
        <v>1517</v>
      </c>
      <c r="C1022" s="179" t="s">
        <v>648</v>
      </c>
      <c r="D1022" s="179" t="s">
        <v>606</v>
      </c>
      <c r="E1022" s="179">
        <v>25</v>
      </c>
      <c r="F1022" s="179"/>
      <c r="G1022" s="179"/>
      <c r="H1022" s="179"/>
      <c r="I1022" s="179"/>
      <c r="J1022" s="179"/>
    </row>
    <row r="1023" spans="1:10" ht="30" x14ac:dyDescent="0.25">
      <c r="A1023" s="179">
        <v>1017</v>
      </c>
      <c r="B1023" s="180" t="s">
        <v>1518</v>
      </c>
      <c r="C1023" s="179" t="s">
        <v>648</v>
      </c>
      <c r="D1023" s="179" t="s">
        <v>606</v>
      </c>
      <c r="E1023" s="179">
        <v>25</v>
      </c>
      <c r="F1023" s="179"/>
      <c r="G1023" s="179"/>
      <c r="H1023" s="179"/>
      <c r="I1023" s="179"/>
      <c r="J1023" s="179"/>
    </row>
    <row r="1024" spans="1:10" ht="30" x14ac:dyDescent="0.25">
      <c r="A1024" s="179">
        <v>1018</v>
      </c>
      <c r="B1024" s="180" t="s">
        <v>1519</v>
      </c>
      <c r="C1024" s="179" t="s">
        <v>648</v>
      </c>
      <c r="D1024" s="179" t="s">
        <v>606</v>
      </c>
      <c r="E1024" s="179">
        <v>25</v>
      </c>
      <c r="F1024" s="179"/>
      <c r="G1024" s="179"/>
      <c r="H1024" s="179"/>
      <c r="I1024" s="179"/>
      <c r="J1024" s="179"/>
    </row>
    <row r="1025" spans="1:10" ht="30" x14ac:dyDescent="0.25">
      <c r="A1025" s="179">
        <v>1019</v>
      </c>
      <c r="B1025" s="180" t="s">
        <v>1520</v>
      </c>
      <c r="C1025" s="179" t="s">
        <v>648</v>
      </c>
      <c r="D1025" s="179" t="s">
        <v>606</v>
      </c>
      <c r="E1025" s="179">
        <v>15</v>
      </c>
      <c r="F1025" s="179"/>
      <c r="G1025" s="179"/>
      <c r="H1025" s="179"/>
      <c r="I1025" s="179"/>
      <c r="J1025" s="179"/>
    </row>
    <row r="1026" spans="1:10" ht="30" x14ac:dyDescent="0.25">
      <c r="A1026" s="179">
        <v>1020</v>
      </c>
      <c r="B1026" s="180" t="s">
        <v>1521</v>
      </c>
      <c r="C1026" s="179" t="s">
        <v>648</v>
      </c>
      <c r="D1026" s="179" t="s">
        <v>606</v>
      </c>
      <c r="E1026" s="179">
        <v>15</v>
      </c>
      <c r="F1026" s="179"/>
      <c r="G1026" s="179"/>
      <c r="H1026" s="179"/>
      <c r="I1026" s="179"/>
      <c r="J1026" s="179"/>
    </row>
    <row r="1027" spans="1:10" ht="30" x14ac:dyDescent="0.25">
      <c r="A1027" s="179">
        <v>1021</v>
      </c>
      <c r="B1027" s="180" t="s">
        <v>1522</v>
      </c>
      <c r="C1027" s="179" t="s">
        <v>648</v>
      </c>
      <c r="D1027" s="179" t="s">
        <v>606</v>
      </c>
      <c r="E1027" s="179">
        <v>5</v>
      </c>
      <c r="F1027" s="179"/>
      <c r="G1027" s="179"/>
      <c r="H1027" s="179"/>
      <c r="I1027" s="179"/>
      <c r="J1027" s="179"/>
    </row>
    <row r="1028" spans="1:10" ht="30" x14ac:dyDescent="0.25">
      <c r="A1028" s="179">
        <v>1022</v>
      </c>
      <c r="B1028" s="180" t="s">
        <v>1523</v>
      </c>
      <c r="C1028" s="179" t="s">
        <v>648</v>
      </c>
      <c r="D1028" s="179" t="s">
        <v>606</v>
      </c>
      <c r="E1028" s="179">
        <v>3</v>
      </c>
      <c r="F1028" s="179"/>
      <c r="G1028" s="179"/>
      <c r="H1028" s="179"/>
      <c r="I1028" s="179"/>
      <c r="J1028" s="179"/>
    </row>
    <row r="1029" spans="1:10" ht="30" x14ac:dyDescent="0.25">
      <c r="A1029" s="179">
        <v>1023</v>
      </c>
      <c r="B1029" s="180" t="s">
        <v>1524</v>
      </c>
      <c r="C1029" s="179" t="s">
        <v>648</v>
      </c>
      <c r="D1029" s="179" t="s">
        <v>606</v>
      </c>
      <c r="E1029" s="179">
        <v>1</v>
      </c>
      <c r="F1029" s="179"/>
      <c r="G1029" s="179"/>
      <c r="H1029" s="179"/>
      <c r="I1029" s="179"/>
      <c r="J1029" s="179"/>
    </row>
    <row r="1030" spans="1:10" ht="30" x14ac:dyDescent="0.25">
      <c r="A1030" s="179">
        <v>1024</v>
      </c>
      <c r="B1030" s="180" t="s">
        <v>1525</v>
      </c>
      <c r="C1030" s="179" t="s">
        <v>648</v>
      </c>
      <c r="D1030" s="179" t="s">
        <v>606</v>
      </c>
      <c r="E1030" s="179">
        <v>3</v>
      </c>
      <c r="F1030" s="179"/>
      <c r="G1030" s="179"/>
      <c r="H1030" s="179"/>
      <c r="I1030" s="179"/>
      <c r="J1030" s="179"/>
    </row>
    <row r="1031" spans="1:10" x14ac:dyDescent="0.25">
      <c r="A1031" s="179">
        <v>1025</v>
      </c>
      <c r="B1031" s="180" t="s">
        <v>1526</v>
      </c>
      <c r="C1031" s="179" t="s">
        <v>608</v>
      </c>
      <c r="D1031" s="179" t="s">
        <v>606</v>
      </c>
      <c r="E1031" s="179">
        <v>5</v>
      </c>
      <c r="F1031" s="179"/>
      <c r="G1031" s="179"/>
      <c r="H1031" s="179"/>
      <c r="I1031" s="179"/>
      <c r="J1031" s="179"/>
    </row>
    <row r="1032" spans="1:10" ht="45" x14ac:dyDescent="0.25">
      <c r="A1032" s="179">
        <v>1026</v>
      </c>
      <c r="B1032" s="180" t="s">
        <v>1527</v>
      </c>
      <c r="C1032" s="179" t="s">
        <v>608</v>
      </c>
      <c r="D1032" s="179" t="s">
        <v>606</v>
      </c>
      <c r="E1032" s="179">
        <v>1</v>
      </c>
      <c r="F1032" s="179"/>
      <c r="G1032" s="179"/>
      <c r="H1032" s="179"/>
      <c r="I1032" s="179"/>
      <c r="J1032" s="179"/>
    </row>
    <row r="1033" spans="1:10" ht="45" x14ac:dyDescent="0.25">
      <c r="A1033" s="179">
        <v>1027</v>
      </c>
      <c r="B1033" s="180" t="s">
        <v>1528</v>
      </c>
      <c r="C1033" s="179"/>
      <c r="D1033" s="179" t="s">
        <v>606</v>
      </c>
      <c r="E1033" s="179">
        <v>1</v>
      </c>
      <c r="F1033" s="179"/>
      <c r="G1033" s="179"/>
      <c r="H1033" s="179"/>
      <c r="I1033" s="179"/>
      <c r="J1033" s="181"/>
    </row>
    <row r="1034" spans="1:10" ht="45" x14ac:dyDescent="0.25">
      <c r="A1034" s="179">
        <v>1028</v>
      </c>
      <c r="B1034" s="180" t="s">
        <v>1529</v>
      </c>
      <c r="C1034" s="179"/>
      <c r="D1034" s="179" t="s">
        <v>606</v>
      </c>
      <c r="E1034" s="179">
        <v>1</v>
      </c>
      <c r="F1034" s="179"/>
      <c r="G1034" s="179"/>
      <c r="H1034" s="179"/>
      <c r="I1034" s="179"/>
      <c r="J1034" s="181"/>
    </row>
    <row r="1035" spans="1:10" ht="30" x14ac:dyDescent="0.25">
      <c r="A1035" s="179">
        <v>1029</v>
      </c>
      <c r="B1035" s="180" t="s">
        <v>1530</v>
      </c>
      <c r="C1035" s="179" t="s">
        <v>608</v>
      </c>
      <c r="D1035" s="179" t="s">
        <v>606</v>
      </c>
      <c r="E1035" s="179">
        <v>1</v>
      </c>
      <c r="F1035" s="179"/>
      <c r="G1035" s="179"/>
      <c r="H1035" s="179"/>
      <c r="I1035" s="179"/>
      <c r="J1035" s="179"/>
    </row>
    <row r="1036" spans="1:10" ht="30" x14ac:dyDescent="0.25">
      <c r="A1036" s="179">
        <v>1030</v>
      </c>
      <c r="B1036" s="180" t="s">
        <v>1531</v>
      </c>
      <c r="C1036" s="179" t="s">
        <v>608</v>
      </c>
      <c r="D1036" s="179" t="s">
        <v>606</v>
      </c>
      <c r="E1036" s="179">
        <v>1</v>
      </c>
      <c r="F1036" s="179"/>
      <c r="G1036" s="179"/>
      <c r="H1036" s="179"/>
      <c r="I1036" s="179"/>
      <c r="J1036" s="179"/>
    </row>
    <row r="1037" spans="1:10" ht="30" x14ac:dyDescent="0.25">
      <c r="A1037" s="179">
        <v>1031</v>
      </c>
      <c r="B1037" s="180" t="s">
        <v>1532</v>
      </c>
      <c r="C1037" s="179" t="s">
        <v>608</v>
      </c>
      <c r="D1037" s="179" t="s">
        <v>606</v>
      </c>
      <c r="E1037" s="179">
        <v>1</v>
      </c>
      <c r="F1037" s="179"/>
      <c r="G1037" s="179"/>
      <c r="H1037" s="179"/>
      <c r="I1037" s="179"/>
      <c r="J1037" s="179"/>
    </row>
    <row r="1038" spans="1:10" ht="30" x14ac:dyDescent="0.25">
      <c r="A1038" s="179">
        <v>1032</v>
      </c>
      <c r="B1038" s="180" t="s">
        <v>1533</v>
      </c>
      <c r="C1038" s="179" t="s">
        <v>605</v>
      </c>
      <c r="D1038" s="179" t="s">
        <v>450</v>
      </c>
      <c r="E1038" s="179">
        <v>5</v>
      </c>
      <c r="F1038" s="179"/>
      <c r="G1038" s="179"/>
      <c r="H1038" s="179"/>
      <c r="I1038" s="179"/>
      <c r="J1038" s="179"/>
    </row>
    <row r="1039" spans="1:10" ht="60" x14ac:dyDescent="0.25">
      <c r="A1039" s="179">
        <v>1033</v>
      </c>
      <c r="B1039" s="180" t="s">
        <v>1534</v>
      </c>
      <c r="C1039" s="179" t="s">
        <v>629</v>
      </c>
      <c r="D1039" s="179" t="s">
        <v>606</v>
      </c>
      <c r="E1039" s="179">
        <v>50</v>
      </c>
      <c r="F1039" s="179"/>
      <c r="G1039" s="179"/>
      <c r="H1039" s="179"/>
      <c r="I1039" s="179"/>
      <c r="J1039" s="179"/>
    </row>
    <row r="1040" spans="1:10" ht="60" x14ac:dyDescent="0.25">
      <c r="A1040" s="179">
        <v>1034</v>
      </c>
      <c r="B1040" s="180" t="s">
        <v>1535</v>
      </c>
      <c r="C1040" s="179" t="s">
        <v>629</v>
      </c>
      <c r="D1040" s="179" t="s">
        <v>606</v>
      </c>
      <c r="E1040" s="179">
        <v>50</v>
      </c>
      <c r="F1040" s="179"/>
      <c r="G1040" s="179"/>
      <c r="H1040" s="179"/>
      <c r="I1040" s="179"/>
      <c r="J1040" s="179"/>
    </row>
    <row r="1041" spans="1:10" ht="60" x14ac:dyDescent="0.25">
      <c r="A1041" s="179">
        <v>1035</v>
      </c>
      <c r="B1041" s="180" t="s">
        <v>1536</v>
      </c>
      <c r="C1041" s="179" t="s">
        <v>629</v>
      </c>
      <c r="D1041" s="179" t="s">
        <v>606</v>
      </c>
      <c r="E1041" s="179">
        <v>50</v>
      </c>
      <c r="F1041" s="179"/>
      <c r="G1041" s="179"/>
      <c r="H1041" s="179"/>
      <c r="I1041" s="179"/>
      <c r="J1041" s="179"/>
    </row>
    <row r="1042" spans="1:10" ht="30" x14ac:dyDescent="0.25">
      <c r="A1042" s="179">
        <v>1036</v>
      </c>
      <c r="B1042" s="180" t="s">
        <v>1537</v>
      </c>
      <c r="C1042" s="179" t="s">
        <v>605</v>
      </c>
      <c r="D1042" s="179" t="s">
        <v>606</v>
      </c>
      <c r="E1042" s="179">
        <v>50</v>
      </c>
      <c r="F1042" s="179"/>
      <c r="G1042" s="179"/>
      <c r="H1042" s="179"/>
      <c r="I1042" s="179"/>
      <c r="J1042" s="179"/>
    </row>
    <row r="1043" spans="1:10" ht="60" x14ac:dyDescent="0.25">
      <c r="A1043" s="179">
        <v>1037</v>
      </c>
      <c r="B1043" s="180" t="s">
        <v>1538</v>
      </c>
      <c r="C1043" s="179" t="s">
        <v>629</v>
      </c>
      <c r="D1043" s="179" t="s">
        <v>505</v>
      </c>
      <c r="E1043" s="179">
        <v>3</v>
      </c>
      <c r="F1043" s="179"/>
      <c r="G1043" s="179"/>
      <c r="H1043" s="179"/>
      <c r="I1043" s="179"/>
      <c r="J1043" s="179"/>
    </row>
    <row r="1044" spans="1:10" ht="60" x14ac:dyDescent="0.25">
      <c r="A1044" s="179">
        <v>1038</v>
      </c>
      <c r="B1044" s="180" t="s">
        <v>569</v>
      </c>
      <c r="C1044" s="179" t="s">
        <v>629</v>
      </c>
      <c r="D1044" s="179" t="s">
        <v>570</v>
      </c>
      <c r="E1044" s="179">
        <v>3</v>
      </c>
      <c r="F1044" s="179"/>
      <c r="G1044" s="179"/>
      <c r="H1044" s="179"/>
      <c r="I1044" s="186"/>
      <c r="J1044" s="187"/>
    </row>
    <row r="1045" spans="1:10" ht="60" x14ac:dyDescent="0.25">
      <c r="A1045" s="179">
        <v>1039</v>
      </c>
      <c r="B1045" s="180" t="s">
        <v>1539</v>
      </c>
      <c r="C1045" s="179" t="s">
        <v>629</v>
      </c>
      <c r="D1045" s="179" t="s">
        <v>505</v>
      </c>
      <c r="E1045" s="179">
        <v>3</v>
      </c>
      <c r="F1045" s="179"/>
      <c r="G1045" s="179"/>
      <c r="H1045" s="179"/>
      <c r="I1045" s="186"/>
      <c r="J1045" s="187"/>
    </row>
    <row r="1046" spans="1:10" ht="30" x14ac:dyDescent="0.25">
      <c r="A1046" s="179">
        <v>1040</v>
      </c>
      <c r="B1046" s="180" t="s">
        <v>571</v>
      </c>
      <c r="C1046" s="179"/>
      <c r="D1046" s="179" t="s">
        <v>505</v>
      </c>
      <c r="E1046" s="179">
        <v>1</v>
      </c>
      <c r="F1046" s="179"/>
      <c r="G1046" s="179"/>
      <c r="H1046" s="179"/>
      <c r="I1046" s="186"/>
      <c r="J1046" s="188"/>
    </row>
    <row r="1047" spans="1:10" ht="60" x14ac:dyDescent="0.25">
      <c r="A1047" s="179">
        <v>1041</v>
      </c>
      <c r="B1047" s="180" t="s">
        <v>1540</v>
      </c>
      <c r="C1047" s="179" t="s">
        <v>629</v>
      </c>
      <c r="D1047" s="179" t="s">
        <v>505</v>
      </c>
      <c r="E1047" s="179">
        <v>3</v>
      </c>
      <c r="F1047" s="179"/>
      <c r="G1047" s="179"/>
      <c r="H1047" s="179"/>
      <c r="I1047" s="186"/>
      <c r="J1047" s="187"/>
    </row>
    <row r="1048" spans="1:10" ht="30" x14ac:dyDescent="0.25">
      <c r="A1048" s="179">
        <v>1042</v>
      </c>
      <c r="B1048" s="180" t="s">
        <v>1541</v>
      </c>
      <c r="C1048" s="179" t="s">
        <v>605</v>
      </c>
      <c r="D1048" s="179" t="s">
        <v>505</v>
      </c>
      <c r="E1048" s="179">
        <v>3</v>
      </c>
      <c r="F1048" s="179"/>
      <c r="G1048" s="179"/>
      <c r="H1048" s="179"/>
      <c r="I1048" s="186"/>
      <c r="J1048" s="187"/>
    </row>
    <row r="1049" spans="1:10" ht="30" x14ac:dyDescent="0.25">
      <c r="A1049" s="179">
        <v>1043</v>
      </c>
      <c r="B1049" s="180" t="s">
        <v>1542</v>
      </c>
      <c r="C1049" s="179" t="s">
        <v>605</v>
      </c>
      <c r="D1049" s="179" t="s">
        <v>505</v>
      </c>
      <c r="E1049" s="179">
        <v>3</v>
      </c>
      <c r="F1049" s="179"/>
      <c r="G1049" s="179"/>
      <c r="H1049" s="179"/>
      <c r="I1049" s="186"/>
      <c r="J1049" s="187"/>
    </row>
    <row r="1050" spans="1:10" ht="60" x14ac:dyDescent="0.25">
      <c r="A1050" s="179">
        <v>1044</v>
      </c>
      <c r="B1050" s="180" t="s">
        <v>1543</v>
      </c>
      <c r="C1050" s="179" t="s">
        <v>629</v>
      </c>
      <c r="D1050" s="179" t="s">
        <v>505</v>
      </c>
      <c r="E1050" s="179">
        <v>3</v>
      </c>
      <c r="F1050" s="179"/>
      <c r="G1050" s="179"/>
      <c r="H1050" s="179"/>
      <c r="I1050" s="186"/>
      <c r="J1050" s="187"/>
    </row>
    <row r="1051" spans="1:10" ht="60" x14ac:dyDescent="0.25">
      <c r="A1051" s="179">
        <v>1045</v>
      </c>
      <c r="B1051" s="180" t="s">
        <v>1544</v>
      </c>
      <c r="C1051" s="179" t="s">
        <v>629</v>
      </c>
      <c r="D1051" s="179" t="s">
        <v>505</v>
      </c>
      <c r="E1051" s="179">
        <v>3</v>
      </c>
      <c r="F1051" s="179"/>
      <c r="G1051" s="179"/>
      <c r="H1051" s="179"/>
      <c r="I1051" s="186"/>
      <c r="J1051" s="187"/>
    </row>
    <row r="1052" spans="1:10" ht="60" x14ac:dyDescent="0.25">
      <c r="A1052" s="179">
        <v>1046</v>
      </c>
      <c r="B1052" s="180" t="s">
        <v>1545</v>
      </c>
      <c r="C1052" s="179" t="s">
        <v>629</v>
      </c>
      <c r="D1052" s="179" t="s">
        <v>505</v>
      </c>
      <c r="E1052" s="179">
        <v>3</v>
      </c>
      <c r="F1052" s="179"/>
      <c r="G1052" s="179"/>
      <c r="H1052" s="179"/>
      <c r="I1052" s="186"/>
      <c r="J1052" s="187"/>
    </row>
    <row r="1053" spans="1:10" ht="60" x14ac:dyDescent="0.25">
      <c r="A1053" s="179">
        <v>1047</v>
      </c>
      <c r="B1053" s="180" t="s">
        <v>1546</v>
      </c>
      <c r="C1053" s="179" t="s">
        <v>629</v>
      </c>
      <c r="D1053" s="179" t="s">
        <v>505</v>
      </c>
      <c r="E1053" s="179">
        <v>50</v>
      </c>
      <c r="F1053" s="179"/>
      <c r="G1053" s="179"/>
      <c r="H1053" s="179"/>
      <c r="I1053" s="186"/>
      <c r="J1053" s="187"/>
    </row>
    <row r="1054" spans="1:10" ht="60" x14ac:dyDescent="0.25">
      <c r="A1054" s="179">
        <v>1048</v>
      </c>
      <c r="B1054" s="180" t="s">
        <v>1547</v>
      </c>
      <c r="C1054" s="179" t="s">
        <v>629</v>
      </c>
      <c r="D1054" s="179" t="s">
        <v>505</v>
      </c>
      <c r="E1054" s="179">
        <v>3</v>
      </c>
      <c r="F1054" s="179"/>
      <c r="G1054" s="179"/>
      <c r="H1054" s="179"/>
      <c r="I1054" s="186"/>
      <c r="J1054" s="187"/>
    </row>
    <row r="1055" spans="1:10" ht="30" x14ac:dyDescent="0.25">
      <c r="A1055" s="179">
        <v>1049</v>
      </c>
      <c r="B1055" s="180" t="s">
        <v>572</v>
      </c>
      <c r="C1055" s="179"/>
      <c r="D1055" s="179" t="s">
        <v>505</v>
      </c>
      <c r="E1055" s="179">
        <v>1</v>
      </c>
      <c r="F1055" s="179"/>
      <c r="G1055" s="179"/>
      <c r="H1055" s="179"/>
      <c r="I1055" s="186"/>
      <c r="J1055" s="188"/>
    </row>
    <row r="1056" spans="1:10" ht="60" x14ac:dyDescent="0.25">
      <c r="A1056" s="179">
        <v>1050</v>
      </c>
      <c r="B1056" s="180" t="s">
        <v>1548</v>
      </c>
      <c r="C1056" s="179" t="s">
        <v>629</v>
      </c>
      <c r="D1056" s="179" t="s">
        <v>505</v>
      </c>
      <c r="E1056" s="179">
        <v>3</v>
      </c>
      <c r="F1056" s="179"/>
      <c r="G1056" s="179"/>
      <c r="H1056" s="179"/>
      <c r="I1056" s="186"/>
      <c r="J1056" s="187"/>
    </row>
    <row r="1057" spans="1:10" ht="30" x14ac:dyDescent="0.25">
      <c r="A1057" s="179">
        <v>1051</v>
      </c>
      <c r="B1057" s="180" t="s">
        <v>573</v>
      </c>
      <c r="C1057" s="179"/>
      <c r="D1057" s="179" t="s">
        <v>606</v>
      </c>
      <c r="E1057" s="179">
        <v>10</v>
      </c>
      <c r="F1057" s="179"/>
      <c r="G1057" s="179"/>
      <c r="H1057" s="179"/>
      <c r="I1057" s="186"/>
      <c r="J1057" s="188"/>
    </row>
    <row r="1058" spans="1:10" ht="45" x14ac:dyDescent="0.25">
      <c r="A1058" s="179">
        <v>1052</v>
      </c>
      <c r="B1058" s="180" t="s">
        <v>574</v>
      </c>
      <c r="C1058" s="179"/>
      <c r="D1058" s="179" t="s">
        <v>606</v>
      </c>
      <c r="E1058" s="179">
        <v>5</v>
      </c>
      <c r="F1058" s="179"/>
      <c r="G1058" s="179"/>
      <c r="H1058" s="179"/>
      <c r="I1058" s="186"/>
      <c r="J1058" s="188"/>
    </row>
    <row r="1059" spans="1:10" ht="30" x14ac:dyDescent="0.25">
      <c r="A1059" s="179">
        <v>1053</v>
      </c>
      <c r="B1059" s="180" t="s">
        <v>575</v>
      </c>
      <c r="C1059" s="179"/>
      <c r="D1059" s="179" t="s">
        <v>606</v>
      </c>
      <c r="E1059" s="179">
        <v>2</v>
      </c>
      <c r="F1059" s="179"/>
      <c r="G1059" s="179"/>
      <c r="H1059" s="179"/>
      <c r="I1059" s="186"/>
      <c r="J1059" s="188"/>
    </row>
    <row r="1060" spans="1:10" ht="45" x14ac:dyDescent="0.25">
      <c r="A1060" s="179">
        <v>1054</v>
      </c>
      <c r="B1060" s="180" t="s">
        <v>1549</v>
      </c>
      <c r="C1060" s="179" t="s">
        <v>648</v>
      </c>
      <c r="D1060" s="179" t="s">
        <v>606</v>
      </c>
      <c r="E1060" s="179">
        <v>10</v>
      </c>
      <c r="F1060" s="179"/>
      <c r="G1060" s="179"/>
      <c r="H1060" s="179"/>
      <c r="I1060" s="186"/>
      <c r="J1060" s="187"/>
    </row>
    <row r="1061" spans="1:10" ht="45" x14ac:dyDescent="0.25">
      <c r="A1061" s="179">
        <v>1055</v>
      </c>
      <c r="B1061" s="180" t="s">
        <v>1550</v>
      </c>
      <c r="C1061" s="179" t="s">
        <v>648</v>
      </c>
      <c r="D1061" s="179" t="s">
        <v>606</v>
      </c>
      <c r="E1061" s="179">
        <v>250</v>
      </c>
      <c r="F1061" s="179"/>
      <c r="G1061" s="179"/>
      <c r="H1061" s="179"/>
      <c r="I1061" s="186"/>
      <c r="J1061" s="187"/>
    </row>
    <row r="1062" spans="1:10" ht="45" x14ac:dyDescent="0.25">
      <c r="A1062" s="179">
        <v>1056</v>
      </c>
      <c r="B1062" s="180" t="s">
        <v>1551</v>
      </c>
      <c r="C1062" s="179" t="s">
        <v>648</v>
      </c>
      <c r="D1062" s="179" t="s">
        <v>606</v>
      </c>
      <c r="E1062" s="179">
        <v>100</v>
      </c>
      <c r="F1062" s="179"/>
      <c r="G1062" s="179"/>
      <c r="H1062" s="179"/>
      <c r="I1062" s="186"/>
      <c r="J1062" s="187"/>
    </row>
    <row r="1063" spans="1:10" ht="45" x14ac:dyDescent="0.25">
      <c r="A1063" s="179">
        <v>1057</v>
      </c>
      <c r="B1063" s="180" t="s">
        <v>1552</v>
      </c>
      <c r="C1063" s="179"/>
      <c r="D1063" s="179" t="s">
        <v>606</v>
      </c>
      <c r="E1063" s="179">
        <v>1</v>
      </c>
      <c r="F1063" s="179"/>
      <c r="G1063" s="179"/>
      <c r="H1063" s="179"/>
      <c r="I1063" s="186"/>
      <c r="J1063" s="188"/>
    </row>
    <row r="1064" spans="1:10" ht="30" x14ac:dyDescent="0.25">
      <c r="A1064" s="179">
        <v>1058</v>
      </c>
      <c r="B1064" s="180" t="s">
        <v>1553</v>
      </c>
      <c r="C1064" s="179" t="s">
        <v>610</v>
      </c>
      <c r="D1064" s="179" t="s">
        <v>606</v>
      </c>
      <c r="E1064" s="179">
        <v>5</v>
      </c>
      <c r="F1064" s="179"/>
      <c r="G1064" s="179"/>
      <c r="H1064" s="179"/>
      <c r="I1064" s="186"/>
      <c r="J1064" s="187"/>
    </row>
    <row r="1065" spans="1:10" ht="45" x14ac:dyDescent="0.25">
      <c r="A1065" s="179">
        <v>1059</v>
      </c>
      <c r="B1065" s="180" t="s">
        <v>1554</v>
      </c>
      <c r="C1065" s="179" t="s">
        <v>610</v>
      </c>
      <c r="D1065" s="179" t="s">
        <v>606</v>
      </c>
      <c r="E1065" s="179">
        <v>5</v>
      </c>
      <c r="F1065" s="179"/>
      <c r="G1065" s="179"/>
      <c r="H1065" s="179"/>
      <c r="I1065" s="186"/>
      <c r="J1065" s="187"/>
    </row>
    <row r="1066" spans="1:10" ht="30" x14ac:dyDescent="0.25">
      <c r="A1066" s="179">
        <v>1060</v>
      </c>
      <c r="B1066" s="180" t="s">
        <v>1555</v>
      </c>
      <c r="C1066" s="179" t="s">
        <v>648</v>
      </c>
      <c r="D1066" s="179" t="s">
        <v>606</v>
      </c>
      <c r="E1066" s="179">
        <v>3</v>
      </c>
      <c r="F1066" s="179"/>
      <c r="G1066" s="179"/>
      <c r="H1066" s="179"/>
      <c r="I1066" s="186"/>
      <c r="J1066" s="187"/>
    </row>
    <row r="1067" spans="1:10" ht="30" x14ac:dyDescent="0.25">
      <c r="A1067" s="179">
        <v>1061</v>
      </c>
      <c r="B1067" s="180" t="s">
        <v>1556</v>
      </c>
      <c r="C1067" s="179" t="s">
        <v>648</v>
      </c>
      <c r="D1067" s="179" t="s">
        <v>606</v>
      </c>
      <c r="E1067" s="179">
        <v>5</v>
      </c>
      <c r="F1067" s="179"/>
      <c r="G1067" s="179"/>
      <c r="H1067" s="179"/>
      <c r="I1067" s="186"/>
      <c r="J1067" s="187"/>
    </row>
    <row r="1068" spans="1:10" ht="30" x14ac:dyDescent="0.25">
      <c r="A1068" s="179">
        <v>1062</v>
      </c>
      <c r="B1068" s="180" t="s">
        <v>1557</v>
      </c>
      <c r="C1068" s="179" t="s">
        <v>613</v>
      </c>
      <c r="D1068" s="179" t="s">
        <v>606</v>
      </c>
      <c r="E1068" s="179">
        <v>1</v>
      </c>
      <c r="F1068" s="179"/>
      <c r="G1068" s="179"/>
      <c r="H1068" s="179"/>
      <c r="I1068" s="186"/>
      <c r="J1068" s="187"/>
    </row>
    <row r="1069" spans="1:10" ht="30" x14ac:dyDescent="0.25">
      <c r="A1069" s="179">
        <v>1063</v>
      </c>
      <c r="B1069" s="180" t="s">
        <v>1558</v>
      </c>
      <c r="C1069" s="179" t="s">
        <v>613</v>
      </c>
      <c r="D1069" s="179" t="s">
        <v>606</v>
      </c>
      <c r="E1069" s="179">
        <v>1</v>
      </c>
      <c r="F1069" s="179"/>
      <c r="G1069" s="179"/>
      <c r="H1069" s="179"/>
      <c r="I1069" s="186"/>
      <c r="J1069" s="187"/>
    </row>
    <row r="1070" spans="1:10" ht="45" x14ac:dyDescent="0.25">
      <c r="A1070" s="179">
        <v>1064</v>
      </c>
      <c r="B1070" s="180" t="s">
        <v>1559</v>
      </c>
      <c r="C1070" s="179" t="s">
        <v>613</v>
      </c>
      <c r="D1070" s="179" t="s">
        <v>606</v>
      </c>
      <c r="E1070" s="179">
        <v>3</v>
      </c>
      <c r="F1070" s="179"/>
      <c r="G1070" s="179"/>
      <c r="H1070" s="179"/>
      <c r="I1070" s="186"/>
      <c r="J1070" s="187"/>
    </row>
    <row r="1071" spans="1:10" ht="30" x14ac:dyDescent="0.25">
      <c r="A1071" s="179">
        <v>1065</v>
      </c>
      <c r="B1071" s="180" t="s">
        <v>1560</v>
      </c>
      <c r="C1071" s="179" t="s">
        <v>613</v>
      </c>
      <c r="D1071" s="179" t="s">
        <v>606</v>
      </c>
      <c r="E1071" s="179">
        <v>2</v>
      </c>
      <c r="F1071" s="179"/>
      <c r="G1071" s="179"/>
      <c r="H1071" s="179"/>
      <c r="I1071" s="186"/>
      <c r="J1071" s="187"/>
    </row>
    <row r="1072" spans="1:10" ht="45" x14ac:dyDescent="0.25">
      <c r="A1072" s="179">
        <v>1066</v>
      </c>
      <c r="B1072" s="180" t="s">
        <v>576</v>
      </c>
      <c r="C1072" s="179"/>
      <c r="D1072" s="179" t="s">
        <v>606</v>
      </c>
      <c r="E1072" s="179">
        <v>1</v>
      </c>
      <c r="F1072" s="179"/>
      <c r="G1072" s="179"/>
      <c r="H1072" s="179"/>
      <c r="I1072" s="186"/>
      <c r="J1072" s="188"/>
    </row>
    <row r="1073" spans="1:10" ht="30" x14ac:dyDescent="0.25">
      <c r="A1073" s="179">
        <v>1067</v>
      </c>
      <c r="B1073" s="180" t="s">
        <v>1561</v>
      </c>
      <c r="C1073" s="179" t="s">
        <v>613</v>
      </c>
      <c r="D1073" s="179" t="s">
        <v>606</v>
      </c>
      <c r="E1073" s="179">
        <v>2</v>
      </c>
      <c r="F1073" s="179"/>
      <c r="G1073" s="179"/>
      <c r="H1073" s="179"/>
      <c r="I1073" s="186"/>
      <c r="J1073" s="187"/>
    </row>
    <row r="1074" spans="1:10" ht="45" x14ac:dyDescent="0.25">
      <c r="A1074" s="179">
        <v>1068</v>
      </c>
      <c r="B1074" s="180" t="s">
        <v>1562</v>
      </c>
      <c r="C1074" s="179" t="s">
        <v>613</v>
      </c>
      <c r="D1074" s="179" t="s">
        <v>606</v>
      </c>
      <c r="E1074" s="179">
        <v>2</v>
      </c>
      <c r="F1074" s="179"/>
      <c r="G1074" s="179"/>
      <c r="H1074" s="179"/>
      <c r="I1074" s="186"/>
      <c r="J1074" s="187"/>
    </row>
    <row r="1075" spans="1:10" ht="105" x14ac:dyDescent="0.25">
      <c r="A1075" s="179">
        <v>1069</v>
      </c>
      <c r="B1075" s="180" t="s">
        <v>1563</v>
      </c>
      <c r="C1075" s="179" t="s">
        <v>613</v>
      </c>
      <c r="D1075" s="179" t="s">
        <v>606</v>
      </c>
      <c r="E1075" s="179">
        <v>1</v>
      </c>
      <c r="F1075" s="179"/>
      <c r="G1075" s="179"/>
      <c r="H1075" s="179"/>
      <c r="I1075" s="186"/>
      <c r="J1075" s="187"/>
    </row>
    <row r="1076" spans="1:10" ht="90" x14ac:dyDescent="0.25">
      <c r="A1076" s="179">
        <v>1070</v>
      </c>
      <c r="B1076" s="180" t="s">
        <v>1564</v>
      </c>
      <c r="C1076" s="179" t="s">
        <v>613</v>
      </c>
      <c r="D1076" s="179" t="s">
        <v>606</v>
      </c>
      <c r="E1076" s="179">
        <v>1</v>
      </c>
      <c r="F1076" s="179"/>
      <c r="G1076" s="179"/>
      <c r="H1076" s="179"/>
      <c r="I1076" s="186"/>
      <c r="J1076" s="187"/>
    </row>
    <row r="1077" spans="1:10" ht="45" x14ac:dyDescent="0.25">
      <c r="A1077" s="179">
        <v>1071</v>
      </c>
      <c r="B1077" s="180" t="s">
        <v>1565</v>
      </c>
      <c r="C1077" s="179" t="s">
        <v>605</v>
      </c>
      <c r="D1077" s="179" t="s">
        <v>558</v>
      </c>
      <c r="E1077" s="179">
        <v>3</v>
      </c>
      <c r="F1077" s="179"/>
      <c r="G1077" s="179"/>
      <c r="H1077" s="179"/>
      <c r="I1077" s="186"/>
      <c r="J1077" s="187"/>
    </row>
    <row r="1078" spans="1:10" ht="30" x14ac:dyDescent="0.25">
      <c r="A1078" s="179">
        <v>1072</v>
      </c>
      <c r="B1078" s="180" t="s">
        <v>1566</v>
      </c>
      <c r="C1078" s="179" t="s">
        <v>605</v>
      </c>
      <c r="D1078" s="179" t="s">
        <v>558</v>
      </c>
      <c r="E1078" s="179">
        <v>3</v>
      </c>
      <c r="F1078" s="179"/>
      <c r="G1078" s="179"/>
      <c r="H1078" s="179"/>
      <c r="I1078" s="186"/>
      <c r="J1078" s="187"/>
    </row>
    <row r="1079" spans="1:10" ht="30" x14ac:dyDescent="0.25">
      <c r="A1079" s="179">
        <v>1073</v>
      </c>
      <c r="B1079" s="180" t="s">
        <v>1567</v>
      </c>
      <c r="C1079" s="179" t="s">
        <v>605</v>
      </c>
      <c r="D1079" s="179" t="s">
        <v>606</v>
      </c>
      <c r="E1079" s="179">
        <v>3</v>
      </c>
      <c r="F1079" s="179"/>
      <c r="G1079" s="179"/>
      <c r="H1079" s="179"/>
      <c r="I1079" s="186"/>
      <c r="J1079" s="187"/>
    </row>
    <row r="1080" spans="1:10" ht="30" x14ac:dyDescent="0.25">
      <c r="A1080" s="179">
        <v>1074</v>
      </c>
      <c r="B1080" s="180" t="s">
        <v>1568</v>
      </c>
      <c r="C1080" s="179"/>
      <c r="D1080" s="179" t="s">
        <v>466</v>
      </c>
      <c r="E1080" s="179">
        <v>1</v>
      </c>
      <c r="F1080" s="179"/>
      <c r="G1080" s="179"/>
      <c r="H1080" s="179"/>
      <c r="I1080" s="186"/>
      <c r="J1080" s="188"/>
    </row>
    <row r="1081" spans="1:10" ht="30" x14ac:dyDescent="0.25">
      <c r="A1081" s="179">
        <v>1075</v>
      </c>
      <c r="B1081" s="180" t="s">
        <v>1569</v>
      </c>
      <c r="C1081" s="179"/>
      <c r="D1081" s="179" t="s">
        <v>466</v>
      </c>
      <c r="E1081" s="179">
        <v>1</v>
      </c>
      <c r="F1081" s="179"/>
      <c r="G1081" s="179"/>
      <c r="H1081" s="179"/>
      <c r="I1081" s="186"/>
      <c r="J1081" s="188"/>
    </row>
    <row r="1082" spans="1:10" ht="30" x14ac:dyDescent="0.25">
      <c r="A1082" s="179">
        <v>1076</v>
      </c>
      <c r="B1082" s="180" t="s">
        <v>1570</v>
      </c>
      <c r="C1082" s="179"/>
      <c r="D1082" s="179" t="s">
        <v>466</v>
      </c>
      <c r="E1082" s="179">
        <v>1</v>
      </c>
      <c r="F1082" s="179"/>
      <c r="G1082" s="179"/>
      <c r="H1082" s="179"/>
      <c r="I1082" s="186"/>
      <c r="J1082" s="188"/>
    </row>
    <row r="1083" spans="1:10" ht="30" x14ac:dyDescent="0.25">
      <c r="A1083" s="179">
        <v>1077</v>
      </c>
      <c r="B1083" s="180" t="s">
        <v>1571</v>
      </c>
      <c r="C1083" s="179"/>
      <c r="D1083" s="179" t="s">
        <v>466</v>
      </c>
      <c r="E1083" s="179">
        <v>1</v>
      </c>
      <c r="F1083" s="179"/>
      <c r="G1083" s="179"/>
      <c r="H1083" s="179"/>
      <c r="I1083" s="186"/>
      <c r="J1083" s="188"/>
    </row>
    <row r="1084" spans="1:10" ht="30" x14ac:dyDescent="0.25">
      <c r="A1084" s="179">
        <v>1078</v>
      </c>
      <c r="B1084" s="180" t="s">
        <v>1572</v>
      </c>
      <c r="C1084" s="179"/>
      <c r="D1084" s="179" t="s">
        <v>466</v>
      </c>
      <c r="E1084" s="179">
        <v>1</v>
      </c>
      <c r="F1084" s="179"/>
      <c r="G1084" s="179"/>
      <c r="H1084" s="179"/>
      <c r="I1084" s="186"/>
      <c r="J1084" s="188"/>
    </row>
    <row r="1085" spans="1:10" ht="30" x14ac:dyDescent="0.25">
      <c r="A1085" s="179">
        <v>1079</v>
      </c>
      <c r="B1085" s="180" t="s">
        <v>1573</v>
      </c>
      <c r="C1085" s="179"/>
      <c r="D1085" s="179" t="s">
        <v>466</v>
      </c>
      <c r="E1085" s="179">
        <v>1</v>
      </c>
      <c r="F1085" s="179"/>
      <c r="G1085" s="179"/>
      <c r="H1085" s="179"/>
      <c r="I1085" s="186"/>
      <c r="J1085" s="188"/>
    </row>
    <row r="1086" spans="1:10" ht="30" x14ac:dyDescent="0.25">
      <c r="A1086" s="179">
        <v>1080</v>
      </c>
      <c r="B1086" s="180" t="s">
        <v>1574</v>
      </c>
      <c r="C1086" s="179" t="s">
        <v>613</v>
      </c>
      <c r="D1086" s="179" t="s">
        <v>558</v>
      </c>
      <c r="E1086" s="179"/>
      <c r="F1086" s="179"/>
      <c r="G1086" s="179"/>
      <c r="H1086" s="179"/>
      <c r="I1086" s="186"/>
      <c r="J1086" s="187"/>
    </row>
    <row r="1087" spans="1:10" ht="30" x14ac:dyDescent="0.25">
      <c r="A1087" s="179">
        <v>1081</v>
      </c>
      <c r="B1087" s="180" t="s">
        <v>1575</v>
      </c>
      <c r="C1087" s="179" t="s">
        <v>613</v>
      </c>
      <c r="D1087" s="179" t="s">
        <v>558</v>
      </c>
      <c r="E1087" s="179">
        <v>1</v>
      </c>
      <c r="F1087" s="179"/>
      <c r="G1087" s="179"/>
      <c r="H1087" s="179"/>
      <c r="I1087" s="186"/>
      <c r="J1087" s="187"/>
    </row>
    <row r="1088" spans="1:10" ht="30" x14ac:dyDescent="0.25">
      <c r="A1088" s="179">
        <v>1082</v>
      </c>
      <c r="B1088" s="180" t="s">
        <v>1576</v>
      </c>
      <c r="C1088" s="179" t="s">
        <v>613</v>
      </c>
      <c r="D1088" s="179" t="s">
        <v>558</v>
      </c>
      <c r="E1088" s="179">
        <v>1</v>
      </c>
      <c r="F1088" s="179"/>
      <c r="G1088" s="179"/>
      <c r="H1088" s="179"/>
      <c r="I1088" s="186"/>
      <c r="J1088" s="187"/>
    </row>
    <row r="1089" spans="1:10" ht="30" x14ac:dyDescent="0.25">
      <c r="A1089" s="179">
        <v>1083</v>
      </c>
      <c r="B1089" s="180" t="s">
        <v>1577</v>
      </c>
      <c r="C1089" s="179" t="s">
        <v>613</v>
      </c>
      <c r="D1089" s="179" t="s">
        <v>558</v>
      </c>
      <c r="E1089" s="179">
        <v>1</v>
      </c>
      <c r="F1089" s="179"/>
      <c r="G1089" s="179"/>
      <c r="H1089" s="179"/>
      <c r="I1089" s="186"/>
      <c r="J1089" s="187"/>
    </row>
    <row r="1090" spans="1:10" ht="30" x14ac:dyDescent="0.25">
      <c r="A1090" s="179">
        <v>1084</v>
      </c>
      <c r="B1090" s="180" t="s">
        <v>1578</v>
      </c>
      <c r="C1090" s="179" t="s">
        <v>613</v>
      </c>
      <c r="D1090" s="179" t="s">
        <v>558</v>
      </c>
      <c r="E1090" s="179">
        <v>1</v>
      </c>
      <c r="F1090" s="179"/>
      <c r="G1090" s="179"/>
      <c r="H1090" s="179"/>
      <c r="I1090" s="186"/>
      <c r="J1090" s="187"/>
    </row>
    <row r="1091" spans="1:10" ht="30" x14ac:dyDescent="0.25">
      <c r="A1091" s="179">
        <v>1085</v>
      </c>
      <c r="B1091" s="180" t="s">
        <v>1579</v>
      </c>
      <c r="C1091" s="179" t="s">
        <v>613</v>
      </c>
      <c r="D1091" s="179" t="s">
        <v>558</v>
      </c>
      <c r="E1091" s="179">
        <v>1</v>
      </c>
      <c r="F1091" s="179"/>
      <c r="G1091" s="179"/>
      <c r="H1091" s="179"/>
      <c r="I1091" s="186"/>
      <c r="J1091" s="187"/>
    </row>
    <row r="1092" spans="1:10" ht="30" x14ac:dyDescent="0.25">
      <c r="A1092" s="179">
        <v>1086</v>
      </c>
      <c r="B1092" s="180" t="s">
        <v>1580</v>
      </c>
      <c r="C1092" s="179" t="s">
        <v>613</v>
      </c>
      <c r="D1092" s="179" t="s">
        <v>558</v>
      </c>
      <c r="E1092" s="179">
        <v>1</v>
      </c>
      <c r="F1092" s="179"/>
      <c r="G1092" s="179"/>
      <c r="H1092" s="179"/>
      <c r="I1092" s="186"/>
      <c r="J1092" s="187"/>
    </row>
    <row r="1093" spans="1:10" ht="30" x14ac:dyDescent="0.25">
      <c r="A1093" s="179">
        <v>1087</v>
      </c>
      <c r="B1093" s="180" t="s">
        <v>1581</v>
      </c>
      <c r="C1093" s="179" t="s">
        <v>613</v>
      </c>
      <c r="D1093" s="179" t="s">
        <v>558</v>
      </c>
      <c r="E1093" s="179">
        <v>1</v>
      </c>
      <c r="F1093" s="179"/>
      <c r="G1093" s="179"/>
      <c r="H1093" s="179"/>
      <c r="I1093" s="186"/>
      <c r="J1093" s="187"/>
    </row>
    <row r="1094" spans="1:10" ht="30" x14ac:dyDescent="0.25">
      <c r="A1094" s="179">
        <v>1088</v>
      </c>
      <c r="B1094" s="180" t="s">
        <v>1582</v>
      </c>
      <c r="C1094" s="179" t="s">
        <v>613</v>
      </c>
      <c r="D1094" s="179" t="s">
        <v>558</v>
      </c>
      <c r="E1094" s="179">
        <v>1</v>
      </c>
      <c r="F1094" s="179"/>
      <c r="G1094" s="179"/>
      <c r="H1094" s="179"/>
      <c r="I1094" s="186"/>
      <c r="J1094" s="187"/>
    </row>
    <row r="1095" spans="1:10" ht="30" x14ac:dyDescent="0.25">
      <c r="A1095" s="179">
        <v>1089</v>
      </c>
      <c r="B1095" s="180" t="s">
        <v>1583</v>
      </c>
      <c r="C1095" s="179" t="s">
        <v>613</v>
      </c>
      <c r="D1095" s="179" t="s">
        <v>558</v>
      </c>
      <c r="E1095" s="179">
        <v>1</v>
      </c>
      <c r="F1095" s="179"/>
      <c r="G1095" s="179"/>
      <c r="H1095" s="179"/>
      <c r="I1095" s="186"/>
      <c r="J1095" s="187"/>
    </row>
    <row r="1096" spans="1:10" ht="30" x14ac:dyDescent="0.25">
      <c r="A1096" s="179">
        <v>1090</v>
      </c>
      <c r="B1096" s="180" t="s">
        <v>1584</v>
      </c>
      <c r="C1096" s="179" t="s">
        <v>613</v>
      </c>
      <c r="D1096" s="179" t="s">
        <v>558</v>
      </c>
      <c r="E1096" s="179">
        <v>1</v>
      </c>
      <c r="F1096" s="179"/>
      <c r="G1096" s="179"/>
      <c r="H1096" s="179"/>
      <c r="I1096" s="186"/>
      <c r="J1096" s="187"/>
    </row>
    <row r="1097" spans="1:10" ht="30" x14ac:dyDescent="0.25">
      <c r="A1097" s="179">
        <v>1091</v>
      </c>
      <c r="B1097" s="180" t="s">
        <v>1585</v>
      </c>
      <c r="C1097" s="179" t="s">
        <v>613</v>
      </c>
      <c r="D1097" s="179" t="s">
        <v>558</v>
      </c>
      <c r="E1097" s="179">
        <v>1</v>
      </c>
      <c r="F1097" s="179"/>
      <c r="G1097" s="179"/>
      <c r="H1097" s="179"/>
      <c r="I1097" s="186"/>
      <c r="J1097" s="187"/>
    </row>
    <row r="1098" spans="1:10" ht="30" x14ac:dyDescent="0.25">
      <c r="A1098" s="179">
        <v>1092</v>
      </c>
      <c r="B1098" s="180" t="s">
        <v>1586</v>
      </c>
      <c r="C1098" s="179" t="s">
        <v>613</v>
      </c>
      <c r="D1098" s="179" t="s">
        <v>558</v>
      </c>
      <c r="E1098" s="179">
        <v>1</v>
      </c>
      <c r="F1098" s="179"/>
      <c r="G1098" s="179"/>
      <c r="H1098" s="179"/>
      <c r="I1098" s="186"/>
      <c r="J1098" s="187"/>
    </row>
    <row r="1099" spans="1:10" ht="30" x14ac:dyDescent="0.25">
      <c r="A1099" s="179">
        <v>1093</v>
      </c>
      <c r="B1099" s="180" t="s">
        <v>1587</v>
      </c>
      <c r="C1099" s="179" t="s">
        <v>613</v>
      </c>
      <c r="D1099" s="179" t="s">
        <v>558</v>
      </c>
      <c r="E1099" s="179">
        <v>1</v>
      </c>
      <c r="F1099" s="179"/>
      <c r="G1099" s="179"/>
      <c r="H1099" s="179"/>
      <c r="I1099" s="186"/>
      <c r="J1099" s="187"/>
    </row>
    <row r="1100" spans="1:10" ht="30" x14ac:dyDescent="0.25">
      <c r="A1100" s="179">
        <v>1094</v>
      </c>
      <c r="B1100" s="180" t="s">
        <v>1588</v>
      </c>
      <c r="C1100" s="179" t="s">
        <v>613</v>
      </c>
      <c r="D1100" s="179" t="s">
        <v>558</v>
      </c>
      <c r="E1100" s="179">
        <v>1</v>
      </c>
      <c r="F1100" s="179"/>
      <c r="G1100" s="179"/>
      <c r="H1100" s="179"/>
      <c r="I1100" s="186"/>
      <c r="J1100" s="187"/>
    </row>
    <row r="1101" spans="1:10" ht="30" x14ac:dyDescent="0.25">
      <c r="A1101" s="179">
        <v>1095</v>
      </c>
      <c r="B1101" s="180" t="s">
        <v>1589</v>
      </c>
      <c r="C1101" s="179" t="s">
        <v>613</v>
      </c>
      <c r="D1101" s="179" t="s">
        <v>558</v>
      </c>
      <c r="E1101" s="179">
        <v>1</v>
      </c>
      <c r="F1101" s="179"/>
      <c r="G1101" s="179"/>
      <c r="H1101" s="179"/>
      <c r="I1101" s="186"/>
      <c r="J1101" s="187"/>
    </row>
    <row r="1102" spans="1:10" ht="30" x14ac:dyDescent="0.25">
      <c r="A1102" s="179">
        <v>1096</v>
      </c>
      <c r="B1102" s="180" t="s">
        <v>1590</v>
      </c>
      <c r="C1102" s="179" t="s">
        <v>613</v>
      </c>
      <c r="D1102" s="179" t="s">
        <v>558</v>
      </c>
      <c r="E1102" s="179">
        <v>1</v>
      </c>
      <c r="F1102" s="179"/>
      <c r="G1102" s="179"/>
      <c r="H1102" s="179"/>
      <c r="I1102" s="186"/>
      <c r="J1102" s="187"/>
    </row>
    <row r="1103" spans="1:10" ht="30" x14ac:dyDescent="0.25">
      <c r="A1103" s="179">
        <v>1097</v>
      </c>
      <c r="B1103" s="180" t="s">
        <v>1591</v>
      </c>
      <c r="C1103" s="179" t="s">
        <v>613</v>
      </c>
      <c r="D1103" s="179" t="s">
        <v>558</v>
      </c>
      <c r="E1103" s="179">
        <v>1</v>
      </c>
      <c r="F1103" s="179"/>
      <c r="G1103" s="179"/>
      <c r="H1103" s="179"/>
      <c r="I1103" s="186"/>
      <c r="J1103" s="187"/>
    </row>
    <row r="1104" spans="1:10" ht="30" x14ac:dyDescent="0.25">
      <c r="A1104" s="179">
        <v>1098</v>
      </c>
      <c r="B1104" s="180" t="s">
        <v>1592</v>
      </c>
      <c r="C1104" s="179" t="s">
        <v>613</v>
      </c>
      <c r="D1104" s="179" t="s">
        <v>558</v>
      </c>
      <c r="E1104" s="179">
        <v>1</v>
      </c>
      <c r="F1104" s="179"/>
      <c r="G1104" s="179"/>
      <c r="H1104" s="179"/>
      <c r="I1104" s="186"/>
      <c r="J1104" s="187"/>
    </row>
    <row r="1105" spans="1:10" ht="30" x14ac:dyDescent="0.25">
      <c r="A1105" s="179">
        <v>1099</v>
      </c>
      <c r="B1105" s="180" t="s">
        <v>1593</v>
      </c>
      <c r="C1105" s="179" t="s">
        <v>613</v>
      </c>
      <c r="D1105" s="179" t="s">
        <v>558</v>
      </c>
      <c r="E1105" s="179">
        <v>1</v>
      </c>
      <c r="F1105" s="179"/>
      <c r="G1105" s="179"/>
      <c r="H1105" s="179"/>
      <c r="I1105" s="186"/>
      <c r="J1105" s="187"/>
    </row>
    <row r="1106" spans="1:10" ht="30" x14ac:dyDescent="0.25">
      <c r="A1106" s="179">
        <v>1100</v>
      </c>
      <c r="B1106" s="180" t="s">
        <v>1594</v>
      </c>
      <c r="C1106" s="179" t="s">
        <v>613</v>
      </c>
      <c r="D1106" s="179" t="s">
        <v>558</v>
      </c>
      <c r="E1106" s="179">
        <v>1</v>
      </c>
      <c r="F1106" s="179"/>
      <c r="G1106" s="179"/>
      <c r="H1106" s="179"/>
      <c r="I1106" s="186"/>
      <c r="J1106" s="187"/>
    </row>
    <row r="1107" spans="1:10" ht="30" x14ac:dyDescent="0.25">
      <c r="A1107" s="179">
        <v>1101</v>
      </c>
      <c r="B1107" s="180" t="s">
        <v>1595</v>
      </c>
      <c r="C1107" s="179" t="s">
        <v>613</v>
      </c>
      <c r="D1107" s="179" t="s">
        <v>450</v>
      </c>
      <c r="E1107" s="179">
        <v>1</v>
      </c>
      <c r="F1107" s="179"/>
      <c r="G1107" s="179"/>
      <c r="H1107" s="179"/>
      <c r="I1107" s="186"/>
      <c r="J1107" s="187"/>
    </row>
    <row r="1108" spans="1:10" ht="30" x14ac:dyDescent="0.25">
      <c r="A1108" s="179">
        <v>1102</v>
      </c>
      <c r="B1108" s="180" t="s">
        <v>1596</v>
      </c>
      <c r="C1108" s="179" t="s">
        <v>613</v>
      </c>
      <c r="D1108" s="179" t="s">
        <v>558</v>
      </c>
      <c r="E1108" s="179">
        <v>1</v>
      </c>
      <c r="F1108" s="179"/>
      <c r="G1108" s="179"/>
      <c r="H1108" s="179"/>
      <c r="I1108" s="186"/>
      <c r="J1108" s="187"/>
    </row>
    <row r="1109" spans="1:10" ht="30" x14ac:dyDescent="0.25">
      <c r="A1109" s="179">
        <v>1103</v>
      </c>
      <c r="B1109" s="180" t="s">
        <v>1597</v>
      </c>
      <c r="C1109" s="179" t="s">
        <v>613</v>
      </c>
      <c r="D1109" s="179" t="s">
        <v>450</v>
      </c>
      <c r="E1109" s="179">
        <v>1</v>
      </c>
      <c r="F1109" s="179"/>
      <c r="G1109" s="179"/>
      <c r="H1109" s="179"/>
      <c r="I1109" s="186"/>
      <c r="J1109" s="187"/>
    </row>
    <row r="1110" spans="1:10" ht="60" x14ac:dyDescent="0.25">
      <c r="A1110" s="179">
        <v>1104</v>
      </c>
      <c r="B1110" s="180" t="s">
        <v>1598</v>
      </c>
      <c r="C1110" s="179" t="s">
        <v>700</v>
      </c>
      <c r="D1110" s="179" t="s">
        <v>558</v>
      </c>
      <c r="E1110" s="179">
        <v>25</v>
      </c>
      <c r="F1110" s="179"/>
      <c r="G1110" s="179"/>
      <c r="H1110" s="179"/>
      <c r="I1110" s="186"/>
      <c r="J1110" s="187"/>
    </row>
    <row r="1111" spans="1:10" ht="45" x14ac:dyDescent="0.25">
      <c r="A1111" s="179">
        <v>1105</v>
      </c>
      <c r="B1111" s="180" t="s">
        <v>1599</v>
      </c>
      <c r="C1111" s="179"/>
      <c r="D1111" s="179" t="s">
        <v>466</v>
      </c>
      <c r="E1111" s="179">
        <v>1</v>
      </c>
      <c r="F1111" s="179"/>
      <c r="G1111" s="179"/>
      <c r="H1111" s="179"/>
      <c r="I1111" s="186"/>
      <c r="J1111" s="188"/>
    </row>
    <row r="1112" spans="1:10" ht="45" x14ac:dyDescent="0.25">
      <c r="A1112" s="179">
        <v>1106</v>
      </c>
      <c r="B1112" s="180" t="s">
        <v>1600</v>
      </c>
      <c r="C1112" s="179"/>
      <c r="D1112" s="179" t="s">
        <v>466</v>
      </c>
      <c r="E1112" s="179">
        <v>1</v>
      </c>
      <c r="F1112" s="179"/>
      <c r="G1112" s="179"/>
      <c r="H1112" s="179"/>
      <c r="I1112" s="186"/>
      <c r="J1112" s="188"/>
    </row>
    <row r="1113" spans="1:10" ht="45" x14ac:dyDescent="0.25">
      <c r="A1113" s="179">
        <v>1107</v>
      </c>
      <c r="B1113" s="180" t="s">
        <v>1601</v>
      </c>
      <c r="C1113" s="179"/>
      <c r="D1113" s="179" t="s">
        <v>466</v>
      </c>
      <c r="E1113" s="179">
        <v>1</v>
      </c>
      <c r="F1113" s="179"/>
      <c r="G1113" s="179"/>
      <c r="H1113" s="179"/>
      <c r="I1113" s="186"/>
      <c r="J1113" s="188"/>
    </row>
    <row r="1114" spans="1:10" ht="45" x14ac:dyDescent="0.25">
      <c r="A1114" s="179">
        <v>1108</v>
      </c>
      <c r="B1114" s="180" t="s">
        <v>1602</v>
      </c>
      <c r="C1114" s="179"/>
      <c r="D1114" s="179" t="s">
        <v>466</v>
      </c>
      <c r="E1114" s="179">
        <v>1</v>
      </c>
      <c r="F1114" s="179"/>
      <c r="G1114" s="179"/>
      <c r="H1114" s="179"/>
      <c r="I1114" s="186"/>
      <c r="J1114" s="188"/>
    </row>
    <row r="1115" spans="1:10" ht="45" x14ac:dyDescent="0.25">
      <c r="A1115" s="179">
        <v>1109</v>
      </c>
      <c r="B1115" s="180" t="s">
        <v>1603</v>
      </c>
      <c r="C1115" s="179"/>
      <c r="D1115" s="179" t="s">
        <v>466</v>
      </c>
      <c r="E1115" s="179">
        <v>1</v>
      </c>
      <c r="F1115" s="179"/>
      <c r="G1115" s="179"/>
      <c r="H1115" s="179"/>
      <c r="I1115" s="186"/>
      <c r="J1115" s="188"/>
    </row>
    <row r="1116" spans="1:10" ht="30" x14ac:dyDescent="0.25">
      <c r="A1116" s="179">
        <v>1110</v>
      </c>
      <c r="B1116" s="180" t="s">
        <v>1604</v>
      </c>
      <c r="C1116" s="179" t="s">
        <v>605</v>
      </c>
      <c r="D1116" s="179" t="s">
        <v>558</v>
      </c>
      <c r="E1116" s="179">
        <v>3</v>
      </c>
      <c r="F1116" s="179"/>
      <c r="G1116" s="179"/>
      <c r="H1116" s="179"/>
      <c r="I1116" s="186"/>
      <c r="J1116" s="187"/>
    </row>
    <row r="1117" spans="1:10" ht="30" x14ac:dyDescent="0.25">
      <c r="A1117" s="179">
        <v>1111</v>
      </c>
      <c r="B1117" s="180" t="s">
        <v>1605</v>
      </c>
      <c r="C1117" s="179" t="s">
        <v>605</v>
      </c>
      <c r="D1117" s="179" t="s">
        <v>558</v>
      </c>
      <c r="E1117" s="179">
        <v>3</v>
      </c>
      <c r="F1117" s="179"/>
      <c r="G1117" s="179"/>
      <c r="H1117" s="179"/>
      <c r="I1117" s="186"/>
      <c r="J1117" s="187"/>
    </row>
    <row r="1118" spans="1:10" ht="60" x14ac:dyDescent="0.25">
      <c r="A1118" s="179">
        <v>1112</v>
      </c>
      <c r="B1118" s="180" t="s">
        <v>1606</v>
      </c>
      <c r="C1118" s="179" t="s">
        <v>700</v>
      </c>
      <c r="D1118" s="179" t="s">
        <v>558</v>
      </c>
      <c r="E1118" s="179">
        <v>25</v>
      </c>
      <c r="F1118" s="179"/>
      <c r="G1118" s="179"/>
      <c r="H1118" s="179"/>
      <c r="I1118" s="186"/>
      <c r="J1118" s="187"/>
    </row>
    <row r="1119" spans="1:10" ht="60" x14ac:dyDescent="0.25">
      <c r="A1119" s="179">
        <v>1113</v>
      </c>
      <c r="B1119" s="180" t="s">
        <v>1607</v>
      </c>
      <c r="C1119" s="179" t="s">
        <v>700</v>
      </c>
      <c r="D1119" s="179" t="s">
        <v>558</v>
      </c>
      <c r="E1119" s="179">
        <v>25</v>
      </c>
      <c r="F1119" s="179"/>
      <c r="G1119" s="179"/>
      <c r="H1119" s="179"/>
      <c r="I1119" s="186"/>
      <c r="J1119" s="187"/>
    </row>
    <row r="1120" spans="1:10" ht="60" x14ac:dyDescent="0.25">
      <c r="A1120" s="179">
        <v>1114</v>
      </c>
      <c r="B1120" s="180" t="s">
        <v>1608</v>
      </c>
      <c r="C1120" s="179" t="s">
        <v>700</v>
      </c>
      <c r="D1120" s="179" t="s">
        <v>558</v>
      </c>
      <c r="E1120" s="179">
        <v>25</v>
      </c>
      <c r="F1120" s="179"/>
      <c r="G1120" s="179"/>
      <c r="H1120" s="179"/>
      <c r="I1120" s="186"/>
      <c r="J1120" s="187"/>
    </row>
    <row r="1121" spans="1:10" ht="60" x14ac:dyDescent="0.25">
      <c r="A1121" s="179">
        <v>1115</v>
      </c>
      <c r="B1121" s="180" t="s">
        <v>1609</v>
      </c>
      <c r="C1121" s="179" t="s">
        <v>700</v>
      </c>
      <c r="D1121" s="179" t="s">
        <v>558</v>
      </c>
      <c r="E1121" s="179">
        <v>25</v>
      </c>
      <c r="F1121" s="179"/>
      <c r="G1121" s="179"/>
      <c r="H1121" s="179"/>
      <c r="I1121" s="186"/>
      <c r="J1121" s="187"/>
    </row>
    <row r="1122" spans="1:10" ht="45" x14ac:dyDescent="0.25">
      <c r="A1122" s="179">
        <v>1116</v>
      </c>
      <c r="B1122" s="180" t="s">
        <v>1610</v>
      </c>
      <c r="C1122" s="179" t="s">
        <v>613</v>
      </c>
      <c r="D1122" s="179" t="s">
        <v>558</v>
      </c>
      <c r="E1122" s="179">
        <v>1</v>
      </c>
      <c r="F1122" s="179"/>
      <c r="G1122" s="179"/>
      <c r="H1122" s="179"/>
      <c r="I1122" s="186"/>
      <c r="J1122" s="187"/>
    </row>
    <row r="1123" spans="1:10" ht="45" x14ac:dyDescent="0.25">
      <c r="A1123" s="179">
        <v>1117</v>
      </c>
      <c r="B1123" s="180" t="s">
        <v>1611</v>
      </c>
      <c r="C1123" s="179" t="s">
        <v>605</v>
      </c>
      <c r="D1123" s="179" t="s">
        <v>558</v>
      </c>
      <c r="E1123" s="179">
        <v>2</v>
      </c>
      <c r="F1123" s="179"/>
      <c r="G1123" s="179"/>
      <c r="H1123" s="179"/>
      <c r="I1123" s="186"/>
      <c r="J1123" s="187"/>
    </row>
    <row r="1124" spans="1:10" ht="45" x14ac:dyDescent="0.25">
      <c r="A1124" s="179">
        <v>1118</v>
      </c>
      <c r="B1124" s="180" t="s">
        <v>1612</v>
      </c>
      <c r="C1124" s="179" t="s">
        <v>605</v>
      </c>
      <c r="D1124" s="179" t="s">
        <v>558</v>
      </c>
      <c r="E1124" s="179">
        <v>2</v>
      </c>
      <c r="F1124" s="179"/>
      <c r="G1124" s="179"/>
      <c r="H1124" s="179"/>
      <c r="I1124" s="186"/>
      <c r="J1124" s="187"/>
    </row>
    <row r="1125" spans="1:10" ht="45" x14ac:dyDescent="0.25">
      <c r="A1125" s="179">
        <v>1119</v>
      </c>
      <c r="B1125" s="180" t="s">
        <v>1613</v>
      </c>
      <c r="C1125" s="179" t="s">
        <v>605</v>
      </c>
      <c r="D1125" s="179" t="s">
        <v>558</v>
      </c>
      <c r="E1125" s="179">
        <v>3</v>
      </c>
      <c r="F1125" s="179"/>
      <c r="G1125" s="179"/>
      <c r="H1125" s="179"/>
      <c r="I1125" s="186"/>
      <c r="J1125" s="187"/>
    </row>
    <row r="1126" spans="1:10" ht="45" x14ac:dyDescent="0.25">
      <c r="A1126" s="179">
        <v>1120</v>
      </c>
      <c r="B1126" s="180" t="s">
        <v>1614</v>
      </c>
      <c r="C1126" s="179" t="s">
        <v>605</v>
      </c>
      <c r="D1126" s="179" t="s">
        <v>558</v>
      </c>
      <c r="E1126" s="179">
        <v>3</v>
      </c>
      <c r="F1126" s="179"/>
      <c r="G1126" s="179"/>
      <c r="H1126" s="179"/>
      <c r="I1126" s="186"/>
      <c r="J1126" s="187"/>
    </row>
    <row r="1127" spans="1:10" ht="30" x14ac:dyDescent="0.25">
      <c r="A1127" s="179">
        <v>1121</v>
      </c>
      <c r="B1127" s="180" t="s">
        <v>1615</v>
      </c>
      <c r="C1127" s="179" t="s">
        <v>613</v>
      </c>
      <c r="D1127" s="179" t="s">
        <v>558</v>
      </c>
      <c r="E1127" s="179">
        <v>2</v>
      </c>
      <c r="F1127" s="179"/>
      <c r="G1127" s="179"/>
      <c r="H1127" s="179"/>
      <c r="I1127" s="186"/>
      <c r="J1127" s="187"/>
    </row>
    <row r="1128" spans="1:10" ht="30" x14ac:dyDescent="0.25">
      <c r="A1128" s="179">
        <v>1122</v>
      </c>
      <c r="B1128" s="180" t="s">
        <v>1616</v>
      </c>
      <c r="C1128" s="179" t="s">
        <v>613</v>
      </c>
      <c r="D1128" s="179" t="s">
        <v>558</v>
      </c>
      <c r="E1128" s="179">
        <v>5</v>
      </c>
      <c r="F1128" s="179"/>
      <c r="G1128" s="179"/>
      <c r="H1128" s="179"/>
      <c r="I1128" s="186"/>
      <c r="J1128" s="187"/>
    </row>
    <row r="1129" spans="1:10" ht="30" x14ac:dyDescent="0.25">
      <c r="A1129" s="179">
        <v>1123</v>
      </c>
      <c r="B1129" s="180" t="s">
        <v>1617</v>
      </c>
      <c r="C1129" s="179" t="s">
        <v>613</v>
      </c>
      <c r="D1129" s="179" t="s">
        <v>558</v>
      </c>
      <c r="E1129" s="179">
        <v>1</v>
      </c>
      <c r="F1129" s="179"/>
      <c r="G1129" s="179"/>
      <c r="H1129" s="179"/>
      <c r="I1129" s="186"/>
      <c r="J1129" s="187"/>
    </row>
    <row r="1130" spans="1:10" ht="30" x14ac:dyDescent="0.25">
      <c r="A1130" s="179">
        <v>1124</v>
      </c>
      <c r="B1130" s="180" t="s">
        <v>1618</v>
      </c>
      <c r="C1130" s="179" t="s">
        <v>613</v>
      </c>
      <c r="D1130" s="179" t="s">
        <v>558</v>
      </c>
      <c r="E1130" s="179">
        <v>1</v>
      </c>
      <c r="F1130" s="179"/>
      <c r="G1130" s="179"/>
      <c r="H1130" s="179"/>
      <c r="I1130" s="186"/>
      <c r="J1130" s="187"/>
    </row>
    <row r="1131" spans="1:10" ht="30" x14ac:dyDescent="0.25">
      <c r="A1131" s="179">
        <v>1125</v>
      </c>
      <c r="B1131" s="180" t="s">
        <v>1619</v>
      </c>
      <c r="C1131" s="179" t="s">
        <v>613</v>
      </c>
      <c r="D1131" s="179" t="s">
        <v>558</v>
      </c>
      <c r="E1131" s="179">
        <v>14</v>
      </c>
      <c r="F1131" s="179"/>
      <c r="G1131" s="179"/>
      <c r="H1131" s="179"/>
      <c r="I1131" s="186"/>
      <c r="J1131" s="187"/>
    </row>
    <row r="1132" spans="1:10" ht="30" x14ac:dyDescent="0.25">
      <c r="A1132" s="179">
        <v>1126</v>
      </c>
      <c r="B1132" s="180" t="s">
        <v>1620</v>
      </c>
      <c r="C1132" s="179" t="s">
        <v>613</v>
      </c>
      <c r="D1132" s="179" t="s">
        <v>558</v>
      </c>
      <c r="E1132" s="179">
        <v>14</v>
      </c>
      <c r="F1132" s="179"/>
      <c r="G1132" s="179"/>
      <c r="H1132" s="179"/>
      <c r="I1132" s="186"/>
      <c r="J1132" s="187"/>
    </row>
    <row r="1133" spans="1:10" ht="30" x14ac:dyDescent="0.25">
      <c r="A1133" s="179">
        <v>1127</v>
      </c>
      <c r="B1133" s="180" t="s">
        <v>1621</v>
      </c>
      <c r="C1133" s="179" t="s">
        <v>613</v>
      </c>
      <c r="D1133" s="179" t="s">
        <v>558</v>
      </c>
      <c r="E1133" s="179">
        <v>12</v>
      </c>
      <c r="F1133" s="179"/>
      <c r="G1133" s="179"/>
      <c r="H1133" s="179"/>
      <c r="I1133" s="186"/>
      <c r="J1133" s="187"/>
    </row>
    <row r="1134" spans="1:10" ht="30" x14ac:dyDescent="0.25">
      <c r="A1134" s="179">
        <v>1128</v>
      </c>
      <c r="B1134" s="180" t="s">
        <v>1622</v>
      </c>
      <c r="C1134" s="179" t="s">
        <v>613</v>
      </c>
      <c r="D1134" s="179" t="s">
        <v>558</v>
      </c>
      <c r="E1134" s="179">
        <v>13</v>
      </c>
      <c r="F1134" s="179"/>
      <c r="G1134" s="179"/>
      <c r="H1134" s="179"/>
      <c r="I1134" s="186"/>
      <c r="J1134" s="187"/>
    </row>
    <row r="1135" spans="1:10" ht="30" x14ac:dyDescent="0.25">
      <c r="A1135" s="179">
        <v>1129</v>
      </c>
      <c r="B1135" s="180" t="s">
        <v>1623</v>
      </c>
      <c r="C1135" s="179" t="s">
        <v>613</v>
      </c>
      <c r="D1135" s="179" t="s">
        <v>558</v>
      </c>
      <c r="E1135" s="179">
        <v>1</v>
      </c>
      <c r="F1135" s="179"/>
      <c r="G1135" s="179"/>
      <c r="H1135" s="179"/>
      <c r="I1135" s="186"/>
      <c r="J1135" s="187"/>
    </row>
    <row r="1136" spans="1:10" ht="30" x14ac:dyDescent="0.25">
      <c r="A1136" s="179">
        <v>1130</v>
      </c>
      <c r="B1136" s="180" t="s">
        <v>1624</v>
      </c>
      <c r="C1136" s="179" t="s">
        <v>613</v>
      </c>
      <c r="D1136" s="179" t="s">
        <v>558</v>
      </c>
      <c r="E1136" s="179">
        <v>1</v>
      </c>
      <c r="F1136" s="179"/>
      <c r="G1136" s="179"/>
      <c r="H1136" s="179"/>
      <c r="I1136" s="186"/>
      <c r="J1136" s="187"/>
    </row>
    <row r="1137" spans="1:10" ht="30" x14ac:dyDescent="0.25">
      <c r="A1137" s="179">
        <v>1131</v>
      </c>
      <c r="B1137" s="180" t="s">
        <v>1625</v>
      </c>
      <c r="C1137" s="179"/>
      <c r="D1137" s="179" t="s">
        <v>606</v>
      </c>
      <c r="E1137" s="179">
        <v>1</v>
      </c>
      <c r="F1137" s="179"/>
      <c r="G1137" s="179"/>
      <c r="H1137" s="179"/>
      <c r="I1137" s="186"/>
      <c r="J1137" s="188"/>
    </row>
    <row r="1138" spans="1:10" ht="30" x14ac:dyDescent="0.25">
      <c r="A1138" s="179">
        <v>1132</v>
      </c>
      <c r="B1138" s="180" t="s">
        <v>1626</v>
      </c>
      <c r="C1138" s="179" t="s">
        <v>605</v>
      </c>
      <c r="D1138" s="179" t="s">
        <v>606</v>
      </c>
      <c r="E1138" s="179">
        <v>5</v>
      </c>
      <c r="F1138" s="179"/>
      <c r="G1138" s="179"/>
      <c r="H1138" s="179"/>
      <c r="I1138" s="186"/>
      <c r="J1138" s="187"/>
    </row>
    <row r="1139" spans="1:10" ht="30" x14ac:dyDescent="0.25">
      <c r="A1139" s="179">
        <v>1133</v>
      </c>
      <c r="B1139" s="180" t="s">
        <v>1627</v>
      </c>
      <c r="C1139" s="179" t="s">
        <v>605</v>
      </c>
      <c r="D1139" s="179" t="s">
        <v>606</v>
      </c>
      <c r="E1139" s="179">
        <v>5</v>
      </c>
      <c r="F1139" s="179"/>
      <c r="G1139" s="179"/>
      <c r="H1139" s="179"/>
      <c r="I1139" s="186"/>
      <c r="J1139" s="187"/>
    </row>
    <row r="1140" spans="1:10" ht="30" x14ac:dyDescent="0.25">
      <c r="A1140" s="179">
        <v>1134</v>
      </c>
      <c r="B1140" s="180" t="s">
        <v>1628</v>
      </c>
      <c r="C1140" s="179" t="s">
        <v>605</v>
      </c>
      <c r="D1140" s="179" t="s">
        <v>606</v>
      </c>
      <c r="E1140" s="179">
        <v>5</v>
      </c>
      <c r="F1140" s="179"/>
      <c r="G1140" s="179"/>
      <c r="H1140" s="179"/>
      <c r="I1140" s="186"/>
      <c r="J1140" s="187"/>
    </row>
    <row r="1141" spans="1:10" ht="30" x14ac:dyDescent="0.25">
      <c r="A1141" s="179">
        <v>1135</v>
      </c>
      <c r="B1141" s="180" t="s">
        <v>1629</v>
      </c>
      <c r="C1141" s="179" t="s">
        <v>605</v>
      </c>
      <c r="D1141" s="179" t="s">
        <v>606</v>
      </c>
      <c r="E1141" s="179">
        <v>3</v>
      </c>
      <c r="F1141" s="179"/>
      <c r="G1141" s="179"/>
      <c r="H1141" s="179"/>
      <c r="I1141" s="186"/>
      <c r="J1141" s="187"/>
    </row>
    <row r="1142" spans="1:10" ht="60" x14ac:dyDescent="0.25">
      <c r="A1142" s="179">
        <v>1136</v>
      </c>
      <c r="B1142" s="180" t="s">
        <v>1630</v>
      </c>
      <c r="C1142" s="179" t="s">
        <v>700</v>
      </c>
      <c r="D1142" s="179" t="s">
        <v>606</v>
      </c>
      <c r="E1142" s="179">
        <v>10</v>
      </c>
      <c r="F1142" s="179"/>
      <c r="G1142" s="179"/>
      <c r="H1142" s="179"/>
      <c r="I1142" s="186"/>
      <c r="J1142" s="187"/>
    </row>
    <row r="1143" spans="1:10" ht="30" x14ac:dyDescent="0.25">
      <c r="A1143" s="179">
        <v>1137</v>
      </c>
      <c r="B1143" s="180" t="s">
        <v>1631</v>
      </c>
      <c r="C1143" s="179" t="s">
        <v>605</v>
      </c>
      <c r="D1143" s="179" t="s">
        <v>606</v>
      </c>
      <c r="E1143" s="179">
        <v>1</v>
      </c>
      <c r="F1143" s="179"/>
      <c r="G1143" s="179"/>
      <c r="H1143" s="179"/>
      <c r="I1143" s="186"/>
      <c r="J1143" s="187"/>
    </row>
    <row r="1144" spans="1:10" ht="60" x14ac:dyDescent="0.25">
      <c r="A1144" s="179">
        <v>1138</v>
      </c>
      <c r="B1144" s="180" t="s">
        <v>1632</v>
      </c>
      <c r="C1144" s="179" t="s">
        <v>700</v>
      </c>
      <c r="D1144" s="179" t="s">
        <v>606</v>
      </c>
      <c r="E1144" s="179">
        <v>10</v>
      </c>
      <c r="F1144" s="179"/>
      <c r="G1144" s="179"/>
      <c r="H1144" s="179"/>
      <c r="I1144" s="186"/>
      <c r="J1144" s="187"/>
    </row>
    <row r="1145" spans="1:10" ht="60" x14ac:dyDescent="0.25">
      <c r="A1145" s="179">
        <v>1139</v>
      </c>
      <c r="B1145" s="180" t="s">
        <v>1633</v>
      </c>
      <c r="C1145" s="179" t="s">
        <v>700</v>
      </c>
      <c r="D1145" s="179" t="s">
        <v>606</v>
      </c>
      <c r="E1145" s="179">
        <v>10</v>
      </c>
      <c r="F1145" s="179"/>
      <c r="G1145" s="179"/>
      <c r="H1145" s="179"/>
      <c r="I1145" s="186"/>
      <c r="J1145" s="187"/>
    </row>
    <row r="1146" spans="1:10" ht="30" x14ac:dyDescent="0.25">
      <c r="A1146" s="179">
        <v>1140</v>
      </c>
      <c r="B1146" s="180" t="s">
        <v>1634</v>
      </c>
      <c r="C1146" s="179" t="s">
        <v>608</v>
      </c>
      <c r="D1146" s="179" t="s">
        <v>606</v>
      </c>
      <c r="E1146" s="179">
        <v>1</v>
      </c>
      <c r="F1146" s="179"/>
      <c r="G1146" s="179"/>
      <c r="H1146" s="179"/>
      <c r="I1146" s="186"/>
      <c r="J1146" s="187"/>
    </row>
    <row r="1147" spans="1:10" ht="30" x14ac:dyDescent="0.25">
      <c r="A1147" s="179">
        <v>1141</v>
      </c>
      <c r="B1147" s="180" t="s">
        <v>1635</v>
      </c>
      <c r="C1147" s="179" t="s">
        <v>613</v>
      </c>
      <c r="D1147" s="179" t="s">
        <v>606</v>
      </c>
      <c r="E1147" s="179">
        <v>1</v>
      </c>
      <c r="F1147" s="179"/>
      <c r="G1147" s="179"/>
      <c r="H1147" s="179"/>
      <c r="I1147" s="186"/>
      <c r="J1147" s="187"/>
    </row>
    <row r="1148" spans="1:10" ht="30" x14ac:dyDescent="0.25">
      <c r="A1148" s="179">
        <v>1142</v>
      </c>
      <c r="B1148" s="180" t="s">
        <v>1636</v>
      </c>
      <c r="C1148" s="179" t="s">
        <v>613</v>
      </c>
      <c r="D1148" s="179" t="s">
        <v>606</v>
      </c>
      <c r="E1148" s="179">
        <v>1</v>
      </c>
      <c r="F1148" s="179"/>
      <c r="G1148" s="179"/>
      <c r="H1148" s="179"/>
      <c r="I1148" s="186"/>
      <c r="J1148" s="187"/>
    </row>
    <row r="1149" spans="1:10" ht="30" x14ac:dyDescent="0.25">
      <c r="A1149" s="179">
        <v>1143</v>
      </c>
      <c r="B1149" s="180" t="s">
        <v>1637</v>
      </c>
      <c r="C1149" s="179" t="s">
        <v>613</v>
      </c>
      <c r="D1149" s="179" t="s">
        <v>558</v>
      </c>
      <c r="E1149" s="179">
        <v>2</v>
      </c>
      <c r="F1149" s="179"/>
      <c r="G1149" s="179"/>
      <c r="H1149" s="179"/>
      <c r="I1149" s="186"/>
      <c r="J1149" s="187"/>
    </row>
    <row r="1150" spans="1:10" ht="30" x14ac:dyDescent="0.25">
      <c r="A1150" s="179">
        <v>1144</v>
      </c>
      <c r="B1150" s="180" t="s">
        <v>1638</v>
      </c>
      <c r="C1150" s="179" t="s">
        <v>613</v>
      </c>
      <c r="D1150" s="179" t="s">
        <v>606</v>
      </c>
      <c r="E1150" s="179">
        <v>1</v>
      </c>
      <c r="F1150" s="179"/>
      <c r="G1150" s="179"/>
      <c r="H1150" s="179"/>
      <c r="I1150" s="186"/>
      <c r="J1150" s="187"/>
    </row>
    <row r="1151" spans="1:10" ht="30" x14ac:dyDescent="0.25">
      <c r="A1151" s="179">
        <v>1145</v>
      </c>
      <c r="B1151" s="180" t="s">
        <v>1639</v>
      </c>
      <c r="C1151" s="179" t="s">
        <v>613</v>
      </c>
      <c r="D1151" s="179" t="s">
        <v>606</v>
      </c>
      <c r="E1151" s="179">
        <v>1</v>
      </c>
      <c r="F1151" s="179"/>
      <c r="G1151" s="179"/>
      <c r="H1151" s="179"/>
      <c r="I1151" s="186"/>
      <c r="J1151" s="187"/>
    </row>
    <row r="1152" spans="1:10" ht="30" x14ac:dyDescent="0.25">
      <c r="A1152" s="179">
        <v>1146</v>
      </c>
      <c r="B1152" s="180" t="s">
        <v>1640</v>
      </c>
      <c r="C1152" s="179" t="s">
        <v>613</v>
      </c>
      <c r="D1152" s="179" t="s">
        <v>606</v>
      </c>
      <c r="E1152" s="179">
        <v>1</v>
      </c>
      <c r="F1152" s="179"/>
      <c r="G1152" s="179"/>
      <c r="H1152" s="179"/>
      <c r="I1152" s="186"/>
      <c r="J1152" s="187"/>
    </row>
    <row r="1153" spans="1:10" ht="30" x14ac:dyDescent="0.25">
      <c r="A1153" s="179">
        <v>1147</v>
      </c>
      <c r="B1153" s="180" t="s">
        <v>1641</v>
      </c>
      <c r="C1153" s="179" t="s">
        <v>613</v>
      </c>
      <c r="D1153" s="179" t="s">
        <v>606</v>
      </c>
      <c r="E1153" s="179">
        <v>5</v>
      </c>
      <c r="F1153" s="179"/>
      <c r="G1153" s="179"/>
      <c r="H1153" s="179"/>
      <c r="I1153" s="186"/>
      <c r="J1153" s="187"/>
    </row>
    <row r="1154" spans="1:10" ht="30" x14ac:dyDescent="0.25">
      <c r="A1154" s="179">
        <v>1148</v>
      </c>
      <c r="B1154" s="180" t="s">
        <v>1642</v>
      </c>
      <c r="C1154" s="179" t="s">
        <v>613</v>
      </c>
      <c r="D1154" s="179" t="s">
        <v>606</v>
      </c>
      <c r="E1154" s="179">
        <v>20</v>
      </c>
      <c r="F1154" s="179"/>
      <c r="G1154" s="179"/>
      <c r="H1154" s="179"/>
      <c r="I1154" s="186"/>
      <c r="J1154" s="187"/>
    </row>
    <row r="1155" spans="1:10" ht="30" x14ac:dyDescent="0.25">
      <c r="A1155" s="179">
        <v>1149</v>
      </c>
      <c r="B1155" s="180" t="s">
        <v>1643</v>
      </c>
      <c r="C1155" s="179" t="s">
        <v>613</v>
      </c>
      <c r="D1155" s="179" t="s">
        <v>606</v>
      </c>
      <c r="E1155" s="179">
        <v>1</v>
      </c>
      <c r="F1155" s="179"/>
      <c r="G1155" s="179"/>
      <c r="H1155" s="179"/>
      <c r="I1155" s="186"/>
      <c r="J1155" s="187"/>
    </row>
    <row r="1156" spans="1:10" ht="30" x14ac:dyDescent="0.25">
      <c r="A1156" s="179">
        <v>1150</v>
      </c>
      <c r="B1156" s="180" t="s">
        <v>1644</v>
      </c>
      <c r="C1156" s="179" t="s">
        <v>613</v>
      </c>
      <c r="D1156" s="179" t="s">
        <v>606</v>
      </c>
      <c r="E1156" s="179">
        <v>5</v>
      </c>
      <c r="F1156" s="179"/>
      <c r="G1156" s="179"/>
      <c r="H1156" s="179"/>
      <c r="I1156" s="186"/>
      <c r="J1156" s="187"/>
    </row>
    <row r="1157" spans="1:10" ht="30" x14ac:dyDescent="0.25">
      <c r="A1157" s="179">
        <v>1151</v>
      </c>
      <c r="B1157" s="180" t="s">
        <v>1645</v>
      </c>
      <c r="C1157" s="179" t="s">
        <v>613</v>
      </c>
      <c r="D1157" s="179" t="s">
        <v>606</v>
      </c>
      <c r="E1157" s="179">
        <v>1</v>
      </c>
      <c r="F1157" s="179"/>
      <c r="G1157" s="179"/>
      <c r="H1157" s="179"/>
      <c r="I1157" s="186"/>
      <c r="J1157" s="187"/>
    </row>
    <row r="1158" spans="1:10" ht="30" x14ac:dyDescent="0.25">
      <c r="A1158" s="179">
        <v>1152</v>
      </c>
      <c r="B1158" s="180" t="s">
        <v>1646</v>
      </c>
      <c r="C1158" s="179" t="s">
        <v>613</v>
      </c>
      <c r="D1158" s="179" t="s">
        <v>606</v>
      </c>
      <c r="E1158" s="179">
        <v>5</v>
      </c>
      <c r="F1158" s="179"/>
      <c r="G1158" s="179"/>
      <c r="H1158" s="179"/>
      <c r="I1158" s="186"/>
      <c r="J1158" s="187"/>
    </row>
    <row r="1159" spans="1:10" ht="30" x14ac:dyDescent="0.25">
      <c r="A1159" s="179">
        <v>1153</v>
      </c>
      <c r="B1159" s="180" t="s">
        <v>1647</v>
      </c>
      <c r="C1159" s="179" t="s">
        <v>613</v>
      </c>
      <c r="D1159" s="179" t="s">
        <v>606</v>
      </c>
      <c r="E1159" s="179">
        <v>5</v>
      </c>
      <c r="F1159" s="179"/>
      <c r="G1159" s="179"/>
      <c r="H1159" s="179"/>
      <c r="I1159" s="186"/>
      <c r="J1159" s="187"/>
    </row>
    <row r="1160" spans="1:10" ht="30" x14ac:dyDescent="0.25">
      <c r="A1160" s="179">
        <v>1154</v>
      </c>
      <c r="B1160" s="180" t="s">
        <v>1648</v>
      </c>
      <c r="C1160" s="179" t="s">
        <v>613</v>
      </c>
      <c r="D1160" s="179" t="s">
        <v>606</v>
      </c>
      <c r="E1160" s="179">
        <v>1</v>
      </c>
      <c r="F1160" s="179"/>
      <c r="G1160" s="179"/>
      <c r="H1160" s="179"/>
      <c r="I1160" s="186"/>
      <c r="J1160" s="187"/>
    </row>
    <row r="1161" spans="1:10" ht="30" x14ac:dyDescent="0.25">
      <c r="A1161" s="179">
        <v>1155</v>
      </c>
      <c r="B1161" s="180" t="s">
        <v>1649</v>
      </c>
      <c r="C1161" s="179" t="s">
        <v>613</v>
      </c>
      <c r="D1161" s="179" t="s">
        <v>606</v>
      </c>
      <c r="E1161" s="179">
        <v>5</v>
      </c>
      <c r="F1161" s="179"/>
      <c r="G1161" s="179"/>
      <c r="H1161" s="179"/>
      <c r="I1161" s="186"/>
      <c r="J1161" s="187"/>
    </row>
    <row r="1162" spans="1:10" ht="30" x14ac:dyDescent="0.25">
      <c r="A1162" s="179">
        <v>1156</v>
      </c>
      <c r="B1162" s="182" t="s">
        <v>1650</v>
      </c>
      <c r="C1162" s="183" t="s">
        <v>613</v>
      </c>
      <c r="D1162" s="183" t="s">
        <v>606</v>
      </c>
      <c r="E1162" s="183">
        <v>1</v>
      </c>
      <c r="F1162" s="183"/>
      <c r="G1162" s="183"/>
      <c r="H1162" s="183"/>
      <c r="I1162" s="189"/>
      <c r="J1162" s="187"/>
    </row>
    <row r="1163" spans="1:10" ht="30" x14ac:dyDescent="0.25">
      <c r="A1163" s="179">
        <v>1157</v>
      </c>
      <c r="B1163" s="178" t="s">
        <v>1651</v>
      </c>
      <c r="C1163" s="177" t="s">
        <v>613</v>
      </c>
      <c r="D1163" s="177" t="s">
        <v>606</v>
      </c>
      <c r="E1163" s="177">
        <v>1</v>
      </c>
      <c r="F1163" s="177"/>
      <c r="G1163" s="177"/>
      <c r="H1163" s="177"/>
      <c r="I1163" s="190"/>
      <c r="J1163" s="187"/>
    </row>
    <row r="1164" spans="1:10" ht="30" x14ac:dyDescent="0.25">
      <c r="A1164" s="179">
        <v>1158</v>
      </c>
      <c r="B1164" s="180" t="s">
        <v>1652</v>
      </c>
      <c r="C1164" s="179" t="s">
        <v>613</v>
      </c>
      <c r="D1164" s="179" t="s">
        <v>606</v>
      </c>
      <c r="E1164" s="179">
        <v>1</v>
      </c>
      <c r="F1164" s="179"/>
      <c r="G1164" s="179"/>
      <c r="H1164" s="179"/>
      <c r="I1164" s="186"/>
      <c r="J1164" s="187"/>
    </row>
    <row r="1165" spans="1:10" ht="30" x14ac:dyDescent="0.25">
      <c r="A1165" s="179">
        <v>1159</v>
      </c>
      <c r="B1165" s="180" t="s">
        <v>1653</v>
      </c>
      <c r="C1165" s="179" t="s">
        <v>613</v>
      </c>
      <c r="D1165" s="179" t="s">
        <v>606</v>
      </c>
      <c r="E1165" s="179">
        <v>1</v>
      </c>
      <c r="F1165" s="179"/>
      <c r="G1165" s="179"/>
      <c r="H1165" s="179"/>
      <c r="I1165" s="186"/>
      <c r="J1165" s="187"/>
    </row>
    <row r="1166" spans="1:10" ht="30" x14ac:dyDescent="0.25">
      <c r="A1166" s="179">
        <v>1160</v>
      </c>
      <c r="B1166" s="180" t="s">
        <v>1654</v>
      </c>
      <c r="C1166" s="179" t="s">
        <v>613</v>
      </c>
      <c r="D1166" s="179" t="s">
        <v>606</v>
      </c>
      <c r="E1166" s="179">
        <v>1</v>
      </c>
      <c r="F1166" s="179"/>
      <c r="G1166" s="179"/>
      <c r="H1166" s="179"/>
      <c r="I1166" s="186"/>
      <c r="J1166" s="187"/>
    </row>
    <row r="1167" spans="1:10" ht="60" x14ac:dyDescent="0.25">
      <c r="A1167" s="179">
        <v>1161</v>
      </c>
      <c r="B1167" s="182" t="s">
        <v>1655</v>
      </c>
      <c r="C1167" s="183" t="s">
        <v>613</v>
      </c>
      <c r="D1167" s="183" t="s">
        <v>606</v>
      </c>
      <c r="E1167" s="183">
        <v>1</v>
      </c>
      <c r="F1167" s="183"/>
      <c r="G1167" s="183"/>
      <c r="H1167" s="183"/>
      <c r="I1167" s="189"/>
      <c r="J1167" s="187"/>
    </row>
    <row r="1168" spans="1:10" ht="60" x14ac:dyDescent="0.25">
      <c r="A1168" s="179">
        <v>1162</v>
      </c>
      <c r="B1168" s="178" t="s">
        <v>1656</v>
      </c>
      <c r="C1168" s="177" t="s">
        <v>613</v>
      </c>
      <c r="D1168" s="177" t="s">
        <v>606</v>
      </c>
      <c r="E1168" s="177">
        <v>1</v>
      </c>
      <c r="F1168" s="177"/>
      <c r="G1168" s="177"/>
      <c r="H1168" s="177"/>
      <c r="I1168" s="190"/>
      <c r="J1168" s="187"/>
    </row>
    <row r="1169" spans="1:10" ht="45" x14ac:dyDescent="0.25">
      <c r="A1169" s="179">
        <v>1163</v>
      </c>
      <c r="B1169" s="180" t="s">
        <v>1657</v>
      </c>
      <c r="C1169" s="179" t="s">
        <v>613</v>
      </c>
      <c r="D1169" s="179" t="s">
        <v>606</v>
      </c>
      <c r="E1169" s="179">
        <v>1</v>
      </c>
      <c r="F1169" s="179"/>
      <c r="G1169" s="179"/>
      <c r="H1169" s="179"/>
      <c r="I1169" s="186"/>
      <c r="J1169" s="187"/>
    </row>
    <row r="1170" spans="1:10" ht="45" x14ac:dyDescent="0.25">
      <c r="A1170" s="179">
        <v>1164</v>
      </c>
      <c r="B1170" s="180" t="s">
        <v>1658</v>
      </c>
      <c r="C1170" s="179" t="s">
        <v>613</v>
      </c>
      <c r="D1170" s="179" t="s">
        <v>606</v>
      </c>
      <c r="E1170" s="179">
        <v>1</v>
      </c>
      <c r="F1170" s="179"/>
      <c r="G1170" s="179"/>
      <c r="H1170" s="179"/>
      <c r="I1170" s="186"/>
      <c r="J1170" s="187"/>
    </row>
    <row r="1171" spans="1:10" ht="45" x14ac:dyDescent="0.25">
      <c r="A1171" s="179">
        <v>1165</v>
      </c>
      <c r="B1171" s="180" t="s">
        <v>1659</v>
      </c>
      <c r="C1171" s="179" t="s">
        <v>613</v>
      </c>
      <c r="D1171" s="179" t="s">
        <v>606</v>
      </c>
      <c r="E1171" s="179">
        <v>1</v>
      </c>
      <c r="F1171" s="179"/>
      <c r="G1171" s="179"/>
      <c r="H1171" s="179"/>
      <c r="I1171" s="186"/>
      <c r="J1171" s="187"/>
    </row>
    <row r="1172" spans="1:10" ht="60" x14ac:dyDescent="0.25">
      <c r="A1172" s="179">
        <v>1166</v>
      </c>
      <c r="B1172" s="180" t="s">
        <v>1660</v>
      </c>
      <c r="C1172" s="179" t="s">
        <v>613</v>
      </c>
      <c r="D1172" s="179" t="s">
        <v>606</v>
      </c>
      <c r="E1172" s="179">
        <v>1</v>
      </c>
      <c r="F1172" s="179"/>
      <c r="G1172" s="179"/>
      <c r="H1172" s="179"/>
      <c r="I1172" s="186"/>
      <c r="J1172" s="187"/>
    </row>
    <row r="1173" spans="1:10" ht="60" x14ac:dyDescent="0.25">
      <c r="A1173" s="179">
        <v>1167</v>
      </c>
      <c r="B1173" s="180" t="s">
        <v>1661</v>
      </c>
      <c r="C1173" s="179" t="s">
        <v>613</v>
      </c>
      <c r="D1173" s="179" t="s">
        <v>606</v>
      </c>
      <c r="E1173" s="179">
        <v>1</v>
      </c>
      <c r="F1173" s="179"/>
      <c r="G1173" s="179"/>
      <c r="H1173" s="179"/>
      <c r="I1173" s="186"/>
      <c r="J1173" s="187"/>
    </row>
    <row r="1174" spans="1:10" ht="60" x14ac:dyDescent="0.25">
      <c r="A1174" s="179">
        <v>1168</v>
      </c>
      <c r="B1174" s="180" t="s">
        <v>1662</v>
      </c>
      <c r="C1174" s="179" t="s">
        <v>608</v>
      </c>
      <c r="D1174" s="179" t="s">
        <v>606</v>
      </c>
      <c r="E1174" s="179">
        <v>1</v>
      </c>
      <c r="F1174" s="179"/>
      <c r="G1174" s="179"/>
      <c r="H1174" s="179"/>
      <c r="I1174" s="186"/>
      <c r="J1174" s="187"/>
    </row>
    <row r="1175" spans="1:10" ht="45" x14ac:dyDescent="0.25">
      <c r="A1175" s="179">
        <v>1169</v>
      </c>
      <c r="B1175" s="180" t="s">
        <v>1663</v>
      </c>
      <c r="C1175" s="179" t="s">
        <v>613</v>
      </c>
      <c r="D1175" s="179" t="s">
        <v>606</v>
      </c>
      <c r="E1175" s="179">
        <v>1</v>
      </c>
      <c r="F1175" s="179"/>
      <c r="G1175" s="179"/>
      <c r="H1175" s="179"/>
      <c r="I1175" s="186"/>
      <c r="J1175" s="187"/>
    </row>
    <row r="1176" spans="1:10" ht="60" x14ac:dyDescent="0.25">
      <c r="A1176" s="179">
        <v>1170</v>
      </c>
      <c r="B1176" s="180" t="s">
        <v>1664</v>
      </c>
      <c r="C1176" s="179" t="s">
        <v>608</v>
      </c>
      <c r="D1176" s="179" t="s">
        <v>606</v>
      </c>
      <c r="E1176" s="179">
        <v>3</v>
      </c>
      <c r="F1176" s="179"/>
      <c r="G1176" s="179"/>
      <c r="H1176" s="179"/>
      <c r="I1176" s="186"/>
      <c r="J1176" s="187"/>
    </row>
    <row r="1177" spans="1:10" ht="60" x14ac:dyDescent="0.25">
      <c r="A1177" s="179">
        <v>1171</v>
      </c>
      <c r="B1177" s="180" t="s">
        <v>1665</v>
      </c>
      <c r="C1177" s="179" t="s">
        <v>613</v>
      </c>
      <c r="D1177" s="179" t="s">
        <v>606</v>
      </c>
      <c r="E1177" s="179">
        <v>1</v>
      </c>
      <c r="F1177" s="179"/>
      <c r="G1177" s="179"/>
      <c r="H1177" s="179"/>
      <c r="I1177" s="186"/>
      <c r="J1177" s="187"/>
    </row>
    <row r="1178" spans="1:10" ht="60" x14ac:dyDescent="0.25">
      <c r="A1178" s="179">
        <v>1172</v>
      </c>
      <c r="B1178" s="180" t="s">
        <v>1666</v>
      </c>
      <c r="C1178" s="179" t="s">
        <v>613</v>
      </c>
      <c r="D1178" s="179" t="s">
        <v>606</v>
      </c>
      <c r="E1178" s="179">
        <v>1</v>
      </c>
      <c r="F1178" s="179"/>
      <c r="G1178" s="179"/>
      <c r="H1178" s="179"/>
      <c r="I1178" s="186"/>
      <c r="J1178" s="187"/>
    </row>
    <row r="1179" spans="1:10" ht="60" x14ac:dyDescent="0.25">
      <c r="A1179" s="179">
        <v>1173</v>
      </c>
      <c r="B1179" s="180" t="s">
        <v>1667</v>
      </c>
      <c r="C1179" s="179" t="s">
        <v>613</v>
      </c>
      <c r="D1179" s="179" t="s">
        <v>606</v>
      </c>
      <c r="E1179" s="179">
        <v>1</v>
      </c>
      <c r="F1179" s="179"/>
      <c r="G1179" s="179"/>
      <c r="H1179" s="179"/>
      <c r="I1179" s="186"/>
      <c r="J1179" s="187"/>
    </row>
    <row r="1180" spans="1:10" ht="60" x14ac:dyDescent="0.25">
      <c r="A1180" s="179">
        <v>1174</v>
      </c>
      <c r="B1180" s="180" t="s">
        <v>1668</v>
      </c>
      <c r="C1180" s="179" t="s">
        <v>613</v>
      </c>
      <c r="D1180" s="179" t="s">
        <v>606</v>
      </c>
      <c r="E1180" s="179">
        <v>1</v>
      </c>
      <c r="F1180" s="179"/>
      <c r="G1180" s="179"/>
      <c r="H1180" s="179"/>
      <c r="I1180" s="186"/>
      <c r="J1180" s="187"/>
    </row>
    <row r="1181" spans="1:10" ht="60" x14ac:dyDescent="0.25">
      <c r="A1181" s="179">
        <v>1175</v>
      </c>
      <c r="B1181" s="180" t="s">
        <v>1669</v>
      </c>
      <c r="C1181" s="179" t="s">
        <v>613</v>
      </c>
      <c r="D1181" s="179" t="s">
        <v>606</v>
      </c>
      <c r="E1181" s="179">
        <v>1</v>
      </c>
      <c r="F1181" s="179"/>
      <c r="G1181" s="179"/>
      <c r="H1181" s="179"/>
      <c r="I1181" s="186"/>
      <c r="J1181" s="187"/>
    </row>
    <row r="1182" spans="1:10" ht="60" x14ac:dyDescent="0.25">
      <c r="A1182" s="179">
        <v>1176</v>
      </c>
      <c r="B1182" s="180" t="s">
        <v>1670</v>
      </c>
      <c r="C1182" s="179" t="s">
        <v>613</v>
      </c>
      <c r="D1182" s="179" t="s">
        <v>606</v>
      </c>
      <c r="E1182" s="179">
        <v>1</v>
      </c>
      <c r="F1182" s="179"/>
      <c r="G1182" s="179"/>
      <c r="H1182" s="179"/>
      <c r="I1182" s="186"/>
      <c r="J1182" s="187"/>
    </row>
    <row r="1183" spans="1:10" ht="60" x14ac:dyDescent="0.25">
      <c r="A1183" s="179">
        <v>1177</v>
      </c>
      <c r="B1183" s="180" t="s">
        <v>1671</v>
      </c>
      <c r="C1183" s="179" t="s">
        <v>613</v>
      </c>
      <c r="D1183" s="179" t="s">
        <v>606</v>
      </c>
      <c r="E1183" s="179">
        <v>1</v>
      </c>
      <c r="F1183" s="179"/>
      <c r="G1183" s="179"/>
      <c r="H1183" s="179"/>
      <c r="I1183" s="186"/>
      <c r="J1183" s="187"/>
    </row>
    <row r="1184" spans="1:10" ht="60" x14ac:dyDescent="0.25">
      <c r="A1184" s="179">
        <v>1178</v>
      </c>
      <c r="B1184" s="180" t="s">
        <v>1672</v>
      </c>
      <c r="C1184" s="179" t="s">
        <v>613</v>
      </c>
      <c r="D1184" s="179" t="s">
        <v>606</v>
      </c>
      <c r="E1184" s="179">
        <v>1</v>
      </c>
      <c r="F1184" s="179"/>
      <c r="G1184" s="179"/>
      <c r="H1184" s="179"/>
      <c r="I1184" s="186"/>
      <c r="J1184" s="187"/>
    </row>
    <row r="1185" spans="1:10" ht="60" x14ac:dyDescent="0.25">
      <c r="A1185" s="179">
        <v>1179</v>
      </c>
      <c r="B1185" s="180" t="s">
        <v>1673</v>
      </c>
      <c r="C1185" s="179" t="s">
        <v>613</v>
      </c>
      <c r="D1185" s="179" t="s">
        <v>606</v>
      </c>
      <c r="E1185" s="179">
        <v>1</v>
      </c>
      <c r="F1185" s="179"/>
      <c r="G1185" s="179"/>
      <c r="H1185" s="179"/>
      <c r="I1185" s="186"/>
      <c r="J1185" s="187"/>
    </row>
    <row r="1186" spans="1:10" ht="30" x14ac:dyDescent="0.25">
      <c r="A1186" s="179">
        <v>1180</v>
      </c>
      <c r="B1186" s="180" t="s">
        <v>1674</v>
      </c>
      <c r="C1186" s="179" t="s">
        <v>613</v>
      </c>
      <c r="D1186" s="179" t="s">
        <v>606</v>
      </c>
      <c r="E1186" s="179">
        <v>1</v>
      </c>
      <c r="F1186" s="179"/>
      <c r="G1186" s="179"/>
      <c r="H1186" s="179"/>
      <c r="I1186" s="186"/>
      <c r="J1186" s="187"/>
    </row>
    <row r="1187" spans="1:10" ht="30" x14ac:dyDescent="0.25">
      <c r="A1187" s="179">
        <v>1181</v>
      </c>
      <c r="B1187" s="180" t="s">
        <v>1675</v>
      </c>
      <c r="C1187" s="179" t="s">
        <v>613</v>
      </c>
      <c r="D1187" s="179" t="s">
        <v>606</v>
      </c>
      <c r="E1187" s="179">
        <v>1</v>
      </c>
      <c r="F1187" s="179"/>
      <c r="G1187" s="179"/>
      <c r="H1187" s="179"/>
      <c r="I1187" s="186"/>
      <c r="J1187" s="187"/>
    </row>
    <row r="1188" spans="1:10" ht="30" x14ac:dyDescent="0.25">
      <c r="A1188" s="179">
        <v>1182</v>
      </c>
      <c r="B1188" s="180" t="s">
        <v>1676</v>
      </c>
      <c r="C1188" s="179" t="s">
        <v>613</v>
      </c>
      <c r="D1188" s="179" t="s">
        <v>606</v>
      </c>
      <c r="E1188" s="179">
        <v>1</v>
      </c>
      <c r="F1188" s="179"/>
      <c r="G1188" s="179"/>
      <c r="H1188" s="179"/>
      <c r="I1188" s="186"/>
      <c r="J1188" s="187"/>
    </row>
    <row r="1189" spans="1:10" ht="30" x14ac:dyDescent="0.25">
      <c r="A1189" s="179">
        <v>1183</v>
      </c>
      <c r="B1189" s="180" t="s">
        <v>1677</v>
      </c>
      <c r="C1189" s="179" t="s">
        <v>613</v>
      </c>
      <c r="D1189" s="179" t="s">
        <v>606</v>
      </c>
      <c r="E1189" s="179">
        <v>1</v>
      </c>
      <c r="F1189" s="179"/>
      <c r="G1189" s="179"/>
      <c r="H1189" s="179"/>
      <c r="I1189" s="186"/>
      <c r="J1189" s="187"/>
    </row>
    <row r="1190" spans="1:10" ht="30" x14ac:dyDescent="0.25">
      <c r="A1190" s="179">
        <v>1184</v>
      </c>
      <c r="B1190" s="180" t="s">
        <v>1678</v>
      </c>
      <c r="C1190" s="179" t="s">
        <v>613</v>
      </c>
      <c r="D1190" s="179" t="s">
        <v>606</v>
      </c>
      <c r="E1190" s="179">
        <v>1</v>
      </c>
      <c r="F1190" s="179"/>
      <c r="G1190" s="179"/>
      <c r="H1190" s="179"/>
      <c r="I1190" s="186"/>
      <c r="J1190" s="187"/>
    </row>
    <row r="1191" spans="1:10" ht="30" x14ac:dyDescent="0.25">
      <c r="A1191" s="179">
        <v>1185</v>
      </c>
      <c r="B1191" s="180" t="s">
        <v>1679</v>
      </c>
      <c r="C1191" s="179" t="s">
        <v>613</v>
      </c>
      <c r="D1191" s="179" t="s">
        <v>606</v>
      </c>
      <c r="E1191" s="179">
        <v>1</v>
      </c>
      <c r="F1191" s="179"/>
      <c r="G1191" s="179"/>
      <c r="H1191" s="179"/>
      <c r="I1191" s="186"/>
      <c r="J1191" s="187"/>
    </row>
    <row r="1192" spans="1:10" ht="60" x14ac:dyDescent="0.25">
      <c r="A1192" s="179">
        <v>1186</v>
      </c>
      <c r="B1192" s="180" t="s">
        <v>1680</v>
      </c>
      <c r="C1192" s="179" t="s">
        <v>613</v>
      </c>
      <c r="D1192" s="179" t="s">
        <v>606</v>
      </c>
      <c r="E1192" s="179">
        <v>1</v>
      </c>
      <c r="F1192" s="179"/>
      <c r="G1192" s="179"/>
      <c r="H1192" s="179"/>
      <c r="I1192" s="186"/>
      <c r="J1192" s="187"/>
    </row>
    <row r="1193" spans="1:10" ht="45" x14ac:dyDescent="0.25">
      <c r="A1193" s="179">
        <v>1187</v>
      </c>
      <c r="B1193" s="180" t="s">
        <v>1681</v>
      </c>
      <c r="C1193" s="179" t="s">
        <v>613</v>
      </c>
      <c r="D1193" s="179" t="s">
        <v>606</v>
      </c>
      <c r="E1193" s="179">
        <v>1</v>
      </c>
      <c r="F1193" s="179"/>
      <c r="G1193" s="179"/>
      <c r="H1193" s="179"/>
      <c r="I1193" s="186"/>
      <c r="J1193" s="187"/>
    </row>
    <row r="1194" spans="1:10" ht="30" x14ac:dyDescent="0.25">
      <c r="A1194" s="179">
        <v>1188</v>
      </c>
      <c r="B1194" s="180" t="s">
        <v>1682</v>
      </c>
      <c r="C1194" s="179" t="s">
        <v>605</v>
      </c>
      <c r="D1194" s="179" t="s">
        <v>450</v>
      </c>
      <c r="E1194" s="179">
        <v>5</v>
      </c>
      <c r="F1194" s="179"/>
      <c r="G1194" s="179"/>
      <c r="H1194" s="179"/>
      <c r="I1194" s="186"/>
      <c r="J1194" s="187"/>
    </row>
    <row r="1195" spans="1:10" ht="45" x14ac:dyDescent="0.25">
      <c r="A1195" s="179">
        <v>1189</v>
      </c>
      <c r="B1195" s="180" t="s">
        <v>1683</v>
      </c>
      <c r="C1195" s="179" t="s">
        <v>613</v>
      </c>
      <c r="D1195" s="179" t="s">
        <v>606</v>
      </c>
      <c r="E1195" s="179">
        <v>1</v>
      </c>
      <c r="F1195" s="179"/>
      <c r="G1195" s="179"/>
      <c r="H1195" s="179"/>
      <c r="I1195" s="186"/>
      <c r="J1195" s="187"/>
    </row>
    <row r="1196" spans="1:10" x14ac:dyDescent="0.25">
      <c r="A1196" s="179">
        <v>1190</v>
      </c>
      <c r="B1196" s="180" t="s">
        <v>577</v>
      </c>
      <c r="C1196" s="179"/>
      <c r="D1196" s="179" t="s">
        <v>606</v>
      </c>
      <c r="E1196" s="179">
        <v>2</v>
      </c>
      <c r="F1196" s="179"/>
      <c r="G1196" s="179"/>
      <c r="H1196" s="179"/>
      <c r="I1196" s="186"/>
      <c r="J1196" s="188"/>
    </row>
    <row r="1197" spans="1:10" ht="45" x14ac:dyDescent="0.25">
      <c r="A1197" s="179">
        <v>1191</v>
      </c>
      <c r="B1197" s="180" t="s">
        <v>1684</v>
      </c>
      <c r="C1197" s="179" t="s">
        <v>605</v>
      </c>
      <c r="D1197" s="179" t="s">
        <v>558</v>
      </c>
      <c r="E1197" s="179">
        <v>1</v>
      </c>
      <c r="F1197" s="179"/>
      <c r="G1197" s="179"/>
      <c r="H1197" s="179"/>
      <c r="I1197" s="186"/>
      <c r="J1197" s="187"/>
    </row>
    <row r="1198" spans="1:10" ht="45" x14ac:dyDescent="0.25">
      <c r="A1198" s="179">
        <v>1192</v>
      </c>
      <c r="B1198" s="180" t="s">
        <v>1685</v>
      </c>
      <c r="C1198" s="179" t="s">
        <v>605</v>
      </c>
      <c r="D1198" s="179" t="s">
        <v>558</v>
      </c>
      <c r="E1198" s="179">
        <v>5</v>
      </c>
      <c r="F1198" s="179"/>
      <c r="G1198" s="179"/>
      <c r="H1198" s="179"/>
      <c r="I1198" s="186"/>
      <c r="J1198" s="187"/>
    </row>
    <row r="1199" spans="1:10" ht="60" x14ac:dyDescent="0.25">
      <c r="A1199" s="179">
        <v>1193</v>
      </c>
      <c r="B1199" s="180" t="s">
        <v>1686</v>
      </c>
      <c r="C1199" s="179" t="s">
        <v>629</v>
      </c>
      <c r="D1199" s="179" t="s">
        <v>450</v>
      </c>
      <c r="E1199" s="179">
        <v>15</v>
      </c>
      <c r="F1199" s="179"/>
      <c r="G1199" s="179"/>
      <c r="H1199" s="179"/>
      <c r="I1199" s="186"/>
      <c r="J1199" s="187"/>
    </row>
    <row r="1200" spans="1:10" ht="30" x14ac:dyDescent="0.25">
      <c r="A1200" s="179">
        <v>1194</v>
      </c>
      <c r="B1200" s="180" t="s">
        <v>1687</v>
      </c>
      <c r="C1200" s="179" t="s">
        <v>605</v>
      </c>
      <c r="D1200" s="179" t="s">
        <v>505</v>
      </c>
      <c r="E1200" s="179">
        <v>5</v>
      </c>
      <c r="F1200" s="179"/>
      <c r="G1200" s="179"/>
      <c r="H1200" s="179"/>
      <c r="I1200" s="186"/>
      <c r="J1200" s="187"/>
    </row>
    <row r="1201" spans="1:10" ht="30" x14ac:dyDescent="0.25">
      <c r="A1201" s="179">
        <v>1195</v>
      </c>
      <c r="B1201" s="180" t="s">
        <v>1688</v>
      </c>
      <c r="C1201" s="179" t="s">
        <v>605</v>
      </c>
      <c r="D1201" s="179" t="s">
        <v>507</v>
      </c>
      <c r="E1201" s="179">
        <v>2</v>
      </c>
      <c r="F1201" s="179"/>
      <c r="G1201" s="179"/>
      <c r="H1201" s="179"/>
      <c r="I1201" s="186"/>
      <c r="J1201" s="187"/>
    </row>
    <row r="1202" spans="1:10" ht="30" x14ac:dyDescent="0.25">
      <c r="A1202" s="179">
        <v>1196</v>
      </c>
      <c r="B1202" s="180" t="s">
        <v>1689</v>
      </c>
      <c r="C1202" s="179" t="s">
        <v>605</v>
      </c>
      <c r="D1202" s="179" t="s">
        <v>507</v>
      </c>
      <c r="E1202" s="179">
        <v>3</v>
      </c>
      <c r="F1202" s="179"/>
      <c r="G1202" s="179"/>
      <c r="H1202" s="179"/>
      <c r="I1202" s="186"/>
      <c r="J1202" s="187"/>
    </row>
    <row r="1203" spans="1:10" ht="30" x14ac:dyDescent="0.25">
      <c r="A1203" s="179">
        <v>1197</v>
      </c>
      <c r="B1203" s="180" t="s">
        <v>1690</v>
      </c>
      <c r="C1203" s="179" t="s">
        <v>605</v>
      </c>
      <c r="D1203" s="179" t="s">
        <v>507</v>
      </c>
      <c r="E1203" s="179">
        <v>3</v>
      </c>
      <c r="F1203" s="179"/>
      <c r="G1203" s="179"/>
      <c r="H1203" s="179"/>
      <c r="I1203" s="186"/>
      <c r="J1203" s="187"/>
    </row>
    <row r="1204" spans="1:10" x14ac:dyDescent="0.25">
      <c r="A1204" s="179">
        <v>1198</v>
      </c>
      <c r="B1204" s="180" t="s">
        <v>1691</v>
      </c>
      <c r="C1204" s="179"/>
      <c r="D1204" s="179" t="s">
        <v>507</v>
      </c>
      <c r="E1204" s="179">
        <v>1</v>
      </c>
      <c r="F1204" s="179"/>
      <c r="G1204" s="179"/>
      <c r="H1204" s="179"/>
      <c r="I1204" s="186"/>
      <c r="J1204" s="188"/>
    </row>
    <row r="1205" spans="1:10" x14ac:dyDescent="0.25">
      <c r="A1205" s="179">
        <v>1199</v>
      </c>
      <c r="B1205" s="180" t="s">
        <v>1692</v>
      </c>
      <c r="C1205" s="179"/>
      <c r="D1205" s="179" t="s">
        <v>507</v>
      </c>
      <c r="E1205" s="179">
        <v>1</v>
      </c>
      <c r="F1205" s="179"/>
      <c r="G1205" s="179"/>
      <c r="H1205" s="179"/>
      <c r="I1205" s="186"/>
      <c r="J1205" s="188"/>
    </row>
    <row r="1206" spans="1:10" ht="30" x14ac:dyDescent="0.25">
      <c r="A1206" s="179">
        <v>1200</v>
      </c>
      <c r="B1206" s="180" t="s">
        <v>1693</v>
      </c>
      <c r="C1206" s="179" t="s">
        <v>605</v>
      </c>
      <c r="D1206" s="179" t="s">
        <v>507</v>
      </c>
      <c r="E1206" s="179">
        <v>1</v>
      </c>
      <c r="F1206" s="179"/>
      <c r="G1206" s="179"/>
      <c r="H1206" s="179"/>
      <c r="I1206" s="186"/>
      <c r="J1206" s="187"/>
    </row>
    <row r="1207" spans="1:10" ht="30" x14ac:dyDescent="0.25">
      <c r="A1207" s="179">
        <v>1201</v>
      </c>
      <c r="B1207" s="180" t="s">
        <v>1694</v>
      </c>
      <c r="C1207" s="179" t="s">
        <v>605</v>
      </c>
      <c r="D1207" s="179" t="s">
        <v>507</v>
      </c>
      <c r="E1207" s="179">
        <v>3</v>
      </c>
      <c r="F1207" s="179"/>
      <c r="G1207" s="179"/>
      <c r="H1207" s="179"/>
      <c r="I1207" s="186"/>
      <c r="J1207" s="187"/>
    </row>
    <row r="1208" spans="1:10" ht="30" x14ac:dyDescent="0.25">
      <c r="A1208" s="179">
        <v>1202</v>
      </c>
      <c r="B1208" s="180" t="s">
        <v>1695</v>
      </c>
      <c r="C1208" s="179" t="s">
        <v>605</v>
      </c>
      <c r="D1208" s="179" t="s">
        <v>505</v>
      </c>
      <c r="E1208" s="179">
        <v>3</v>
      </c>
      <c r="F1208" s="179"/>
      <c r="G1208" s="179"/>
      <c r="H1208" s="179"/>
      <c r="I1208" s="186"/>
      <c r="J1208" s="187"/>
    </row>
  </sheetData>
  <mergeCells count="1">
    <mergeCell ref="A2:J2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L26"/>
  <sheetViews>
    <sheetView topLeftCell="A16" workbookViewId="0">
      <selection activeCell="C24" sqref="C24"/>
    </sheetView>
  </sheetViews>
  <sheetFormatPr defaultRowHeight="15" x14ac:dyDescent="0.25"/>
  <cols>
    <col min="1" max="1" width="5" customWidth="1"/>
    <col min="2" max="2" width="64" customWidth="1"/>
    <col min="3" max="3" width="15.42578125" style="105" customWidth="1"/>
    <col min="4" max="4" width="8.28515625" customWidth="1"/>
    <col min="5" max="5" width="8.140625" customWidth="1"/>
    <col min="6" max="6" width="14.85546875" customWidth="1"/>
    <col min="7" max="7" width="15" customWidth="1"/>
    <col min="10" max="10" width="11" customWidth="1"/>
    <col min="12" max="12" width="13.5703125" customWidth="1"/>
  </cols>
  <sheetData>
    <row r="3" spans="1:12" ht="54" customHeight="1" x14ac:dyDescent="0.25">
      <c r="A3" s="163" t="s">
        <v>578</v>
      </c>
      <c r="B3" s="163"/>
      <c r="C3" s="163"/>
      <c r="D3" s="80"/>
      <c r="E3" s="80"/>
      <c r="F3" s="80"/>
      <c r="G3" s="80"/>
      <c r="H3" s="80"/>
      <c r="I3" s="80"/>
      <c r="J3" s="80"/>
      <c r="K3" s="80"/>
      <c r="L3" s="80"/>
    </row>
    <row r="4" spans="1:12" x14ac:dyDescent="0.25">
      <c r="A4" s="82"/>
      <c r="B4" s="2"/>
    </row>
    <row r="5" spans="1:12" ht="20.100000000000001" customHeight="1" x14ac:dyDescent="0.25">
      <c r="A5" s="175" t="s">
        <v>579</v>
      </c>
      <c r="B5" s="164"/>
      <c r="C5" s="165"/>
    </row>
    <row r="6" spans="1:12" ht="20.100000000000001" customHeight="1" x14ac:dyDescent="0.25">
      <c r="A6" s="83" t="s">
        <v>6</v>
      </c>
      <c r="B6" s="106" t="s">
        <v>580</v>
      </c>
      <c r="C6" s="107" t="s">
        <v>31</v>
      </c>
    </row>
    <row r="7" spans="1:12" ht="20.100000000000001" customHeight="1" x14ac:dyDescent="0.25">
      <c r="A7" s="83" t="s">
        <v>8</v>
      </c>
      <c r="B7" s="106" t="s">
        <v>581</v>
      </c>
      <c r="C7" s="108">
        <f>'AN XII-4 RESUMO MO'!$F$17</f>
        <v>0</v>
      </c>
    </row>
    <row r="8" spans="1:12" ht="20.100000000000001" customHeight="1" x14ac:dyDescent="0.25">
      <c r="A8" s="83" t="s">
        <v>11</v>
      </c>
      <c r="B8" s="106" t="s">
        <v>582</v>
      </c>
      <c r="C8" s="108">
        <f>ROUND((C7*12),2)</f>
        <v>0</v>
      </c>
    </row>
    <row r="9" spans="1:12" x14ac:dyDescent="0.25">
      <c r="A9" s="82"/>
      <c r="B9" s="2"/>
    </row>
    <row r="10" spans="1:12" ht="20.100000000000001" customHeight="1" x14ac:dyDescent="0.25">
      <c r="A10" s="175" t="s">
        <v>583</v>
      </c>
      <c r="B10" s="164"/>
      <c r="C10" s="165"/>
    </row>
    <row r="11" spans="1:12" ht="20.100000000000001" customHeight="1" x14ac:dyDescent="0.25">
      <c r="A11" s="83" t="s">
        <v>13</v>
      </c>
      <c r="B11" s="106" t="s">
        <v>584</v>
      </c>
      <c r="C11" s="107" t="s">
        <v>31</v>
      </c>
    </row>
    <row r="12" spans="1:12" ht="20.100000000000001" customHeight="1" x14ac:dyDescent="0.25">
      <c r="A12" s="83" t="s">
        <v>36</v>
      </c>
      <c r="B12" s="106" t="s">
        <v>585</v>
      </c>
      <c r="C12" s="108">
        <f>'AN XI M.O EVENTUAL'!L31</f>
        <v>0</v>
      </c>
    </row>
    <row r="13" spans="1:12" ht="20.100000000000001" customHeight="1" x14ac:dyDescent="0.25">
      <c r="A13" s="83" t="s">
        <v>38</v>
      </c>
      <c r="B13" s="106" t="s">
        <v>586</v>
      </c>
      <c r="C13" s="108">
        <f>'AN XI M.O EVENTUAL'!L30</f>
        <v>0</v>
      </c>
    </row>
    <row r="14" spans="1:12" x14ac:dyDescent="0.25">
      <c r="A14" s="82"/>
      <c r="B14" s="2"/>
    </row>
    <row r="15" spans="1:12" ht="20.100000000000001" customHeight="1" x14ac:dyDescent="0.25">
      <c r="A15" s="175" t="s">
        <v>587</v>
      </c>
      <c r="B15" s="164"/>
      <c r="C15" s="165"/>
    </row>
    <row r="16" spans="1:12" ht="20.100000000000001" customHeight="1" x14ac:dyDescent="0.25">
      <c r="A16" s="83" t="s">
        <v>40</v>
      </c>
      <c r="B16" s="106" t="s">
        <v>588</v>
      </c>
      <c r="C16" s="107" t="s">
        <v>31</v>
      </c>
    </row>
    <row r="17" spans="1:3" ht="20.100000000000001" customHeight="1" x14ac:dyDescent="0.25">
      <c r="A17" s="83" t="s">
        <v>77</v>
      </c>
      <c r="B17" s="106" t="s">
        <v>589</v>
      </c>
      <c r="C17" s="108">
        <f>'XV  NÃO BASICO'!J340</f>
        <v>0</v>
      </c>
    </row>
    <row r="18" spans="1:3" ht="20.100000000000001" customHeight="1" x14ac:dyDescent="0.25">
      <c r="A18" s="83" t="s">
        <v>29</v>
      </c>
      <c r="B18" s="106" t="s">
        <v>590</v>
      </c>
      <c r="C18" s="108">
        <f>'XV  NÃO BASICO'!J339</f>
        <v>0</v>
      </c>
    </row>
    <row r="19" spans="1:3" x14ac:dyDescent="0.25">
      <c r="A19" s="82"/>
      <c r="B19" s="2"/>
    </row>
    <row r="20" spans="1:3" ht="20.100000000000001" customHeight="1" x14ac:dyDescent="0.25">
      <c r="A20" s="175" t="s">
        <v>591</v>
      </c>
      <c r="B20" s="164"/>
      <c r="C20" s="165"/>
    </row>
    <row r="21" spans="1:3" ht="30" customHeight="1" x14ac:dyDescent="0.25">
      <c r="A21" s="83" t="s">
        <v>592</v>
      </c>
      <c r="B21" s="106" t="s">
        <v>593</v>
      </c>
      <c r="C21" s="107" t="s">
        <v>31</v>
      </c>
    </row>
    <row r="22" spans="1:3" ht="20.100000000000001" customHeight="1" x14ac:dyDescent="0.25">
      <c r="A22" s="83" t="s">
        <v>594</v>
      </c>
      <c r="B22" s="106" t="s">
        <v>595</v>
      </c>
      <c r="C22" s="108">
        <v>0</v>
      </c>
    </row>
    <row r="23" spans="1:3" ht="20.100000000000001" customHeight="1" x14ac:dyDescent="0.25">
      <c r="A23" s="83" t="s">
        <v>505</v>
      </c>
      <c r="B23" s="106" t="s">
        <v>596</v>
      </c>
      <c r="C23" s="108">
        <v>0</v>
      </c>
    </row>
    <row r="24" spans="1:3" x14ac:dyDescent="0.25">
      <c r="A24" s="101"/>
      <c r="B24" s="2"/>
    </row>
    <row r="25" spans="1:3" ht="20.100000000000001" customHeight="1" x14ac:dyDescent="0.25">
      <c r="A25" s="83" t="s">
        <v>558</v>
      </c>
      <c r="B25" s="106" t="s">
        <v>597</v>
      </c>
      <c r="C25" s="108">
        <f>C7+C12+C17+C22</f>
        <v>0</v>
      </c>
    </row>
    <row r="26" spans="1:3" ht="20.100000000000001" customHeight="1" x14ac:dyDescent="0.25">
      <c r="A26" s="83" t="s">
        <v>598</v>
      </c>
      <c r="B26" s="106" t="s">
        <v>599</v>
      </c>
      <c r="C26" s="108">
        <f>C8+C13+C18+C23</f>
        <v>0</v>
      </c>
    </row>
  </sheetData>
  <mergeCells count="5">
    <mergeCell ref="A3:C3"/>
    <mergeCell ref="A5:C5"/>
    <mergeCell ref="A10:C10"/>
    <mergeCell ref="A15:C15"/>
    <mergeCell ref="A20:C20"/>
  </mergeCells>
  <pageMargins left="0.78740157480314965" right="0.78740157480314965" top="1.181102362204724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150"/>
  <sheetViews>
    <sheetView topLeftCell="A157" zoomScale="120" zoomScaleNormal="120" workbookViewId="0">
      <selection activeCell="E50" sqref="E50"/>
    </sheetView>
  </sheetViews>
  <sheetFormatPr defaultRowHeight="15" x14ac:dyDescent="0.25"/>
  <cols>
    <col min="1" max="1" width="7.7109375" style="64" customWidth="1"/>
    <col min="2" max="2" width="6.140625" style="64" customWidth="1"/>
    <col min="3" max="3" width="56.42578125" style="64" customWidth="1"/>
    <col min="4" max="4" width="9.5703125" style="64" customWidth="1"/>
    <col min="5" max="5" width="15.140625" style="64" bestFit="1" customWidth="1"/>
    <col min="6" max="6" width="11.28515625" style="64" bestFit="1" customWidth="1"/>
    <col min="7" max="16384" width="9.140625" style="64"/>
  </cols>
  <sheetData>
    <row r="3" spans="1:5" ht="32.25" customHeight="1" x14ac:dyDescent="0.25">
      <c r="A3" s="137" t="s">
        <v>0</v>
      </c>
      <c r="B3" s="137"/>
      <c r="C3" s="137"/>
      <c r="D3" s="137"/>
      <c r="E3" s="137"/>
    </row>
    <row r="4" spans="1:5" x14ac:dyDescent="0.25">
      <c r="A4" s="1"/>
      <c r="B4" s="65"/>
      <c r="C4" s="65"/>
    </row>
    <row r="5" spans="1:5" ht="15.75" x14ac:dyDescent="0.25">
      <c r="A5" s="3"/>
      <c r="B5" s="65"/>
      <c r="C5" s="65"/>
    </row>
    <row r="6" spans="1:5" x14ac:dyDescent="0.25">
      <c r="A6" s="119" t="s">
        <v>1</v>
      </c>
      <c r="B6" s="119"/>
      <c r="C6" s="119"/>
      <c r="D6" s="119"/>
      <c r="E6" s="119"/>
    </row>
    <row r="7" spans="1:5" ht="15" customHeight="1" x14ac:dyDescent="0.25">
      <c r="A7" s="119" t="s">
        <v>2</v>
      </c>
      <c r="B7" s="119"/>
      <c r="C7" s="119"/>
      <c r="D7" s="119"/>
      <c r="E7" s="119"/>
    </row>
    <row r="8" spans="1:5" x14ac:dyDescent="0.25">
      <c r="A8" s="124" t="s">
        <v>3</v>
      </c>
      <c r="B8" s="125"/>
      <c r="C8" s="125"/>
      <c r="D8" s="125"/>
      <c r="E8" s="126"/>
    </row>
    <row r="9" spans="1:5" x14ac:dyDescent="0.25">
      <c r="A9" s="124" t="s">
        <v>4</v>
      </c>
      <c r="B9" s="126"/>
      <c r="C9" s="38" t="s">
        <v>248</v>
      </c>
      <c r="D9" s="39"/>
      <c r="E9" s="40"/>
    </row>
    <row r="10" spans="1:5" ht="15" customHeight="1" x14ac:dyDescent="0.25">
      <c r="A10" s="120"/>
      <c r="B10" s="120"/>
      <c r="C10" s="120"/>
      <c r="D10" s="120"/>
      <c r="E10" s="120"/>
    </row>
    <row r="11" spans="1:5" x14ac:dyDescent="0.25">
      <c r="A11" s="4"/>
      <c r="B11" s="65"/>
      <c r="C11" s="65"/>
    </row>
    <row r="12" spans="1:5" ht="15" customHeight="1" x14ac:dyDescent="0.25">
      <c r="A12" s="119" t="s">
        <v>5</v>
      </c>
      <c r="B12" s="119"/>
      <c r="C12" s="119"/>
      <c r="D12" s="119"/>
      <c r="E12" s="119"/>
    </row>
    <row r="13" spans="1:5" x14ac:dyDescent="0.25">
      <c r="A13" s="49" t="s">
        <v>6</v>
      </c>
      <c r="B13" s="130" t="s">
        <v>7</v>
      </c>
      <c r="C13" s="131"/>
      <c r="D13" s="127"/>
      <c r="E13" s="127"/>
    </row>
    <row r="14" spans="1:5" ht="15" customHeight="1" x14ac:dyDescent="0.25">
      <c r="A14" s="49" t="s">
        <v>8</v>
      </c>
      <c r="B14" s="130" t="s">
        <v>9</v>
      </c>
      <c r="C14" s="131"/>
      <c r="D14" s="120" t="s">
        <v>10</v>
      </c>
      <c r="E14" s="120"/>
    </row>
    <row r="15" spans="1:5" ht="45" customHeight="1" x14ac:dyDescent="0.25">
      <c r="A15" s="49" t="s">
        <v>11</v>
      </c>
      <c r="B15" s="130" t="s">
        <v>12</v>
      </c>
      <c r="C15" s="131"/>
      <c r="D15" s="128" t="str">
        <f>'QUAD SAL'!C11</f>
        <v>DF000010/2019 e TA DF000046/2019 SEAC/SINDSERVIÇOS</v>
      </c>
      <c r="E15" s="128"/>
    </row>
    <row r="16" spans="1:5" ht="15" customHeight="1" x14ac:dyDescent="0.25">
      <c r="A16" s="49" t="s">
        <v>13</v>
      </c>
      <c r="B16" s="130" t="s">
        <v>14</v>
      </c>
      <c r="C16" s="131"/>
      <c r="D16" s="120" t="s">
        <v>15</v>
      </c>
      <c r="E16" s="120"/>
    </row>
    <row r="17" spans="1:5" x14ac:dyDescent="0.25">
      <c r="A17" s="46"/>
      <c r="B17" s="47"/>
      <c r="C17" s="47"/>
      <c r="D17" s="48"/>
      <c r="E17" s="48"/>
    </row>
    <row r="18" spans="1:5" ht="15" customHeight="1" x14ac:dyDescent="0.25">
      <c r="A18" s="129" t="s">
        <v>16</v>
      </c>
      <c r="B18" s="129"/>
      <c r="C18" s="119"/>
      <c r="D18" s="119"/>
      <c r="E18" s="119"/>
    </row>
    <row r="19" spans="1:5" ht="48" customHeight="1" x14ac:dyDescent="0.25">
      <c r="A19" s="119" t="s">
        <v>17</v>
      </c>
      <c r="B19" s="119"/>
      <c r="C19" s="42" t="s">
        <v>18</v>
      </c>
      <c r="D19" s="119" t="s">
        <v>19</v>
      </c>
      <c r="E19" s="119"/>
    </row>
    <row r="20" spans="1:5" ht="15" customHeight="1" x14ac:dyDescent="0.25">
      <c r="A20" s="120" t="s">
        <v>20</v>
      </c>
      <c r="B20" s="120"/>
      <c r="C20" s="49" t="s">
        <v>21</v>
      </c>
      <c r="D20" s="120">
        <v>1</v>
      </c>
      <c r="E20" s="120"/>
    </row>
    <row r="21" spans="1:5" x14ac:dyDescent="0.25">
      <c r="A21" s="4"/>
      <c r="B21" s="65"/>
      <c r="C21" s="65"/>
    </row>
    <row r="22" spans="1:5" ht="15" customHeight="1" x14ac:dyDescent="0.25">
      <c r="A22" s="119" t="s">
        <v>22</v>
      </c>
      <c r="B22" s="119"/>
      <c r="C22" s="119"/>
      <c r="D22" s="119"/>
      <c r="E22" s="119"/>
    </row>
    <row r="23" spans="1:5" ht="15" customHeight="1" x14ac:dyDescent="0.25">
      <c r="A23" s="49">
        <v>1</v>
      </c>
      <c r="B23" s="130" t="s">
        <v>23</v>
      </c>
      <c r="C23" s="131"/>
      <c r="D23" s="120" t="str">
        <f>'QUAD SAL'!A11</f>
        <v>Auxiliar Administrativo</v>
      </c>
      <c r="E23" s="120"/>
    </row>
    <row r="24" spans="1:5" x14ac:dyDescent="0.25">
      <c r="A24" s="49">
        <v>2</v>
      </c>
      <c r="B24" s="130" t="s">
        <v>24</v>
      </c>
      <c r="C24" s="131"/>
      <c r="D24" s="138">
        <v>0</v>
      </c>
      <c r="E24" s="138"/>
    </row>
    <row r="25" spans="1:5" ht="15" customHeight="1" x14ac:dyDescent="0.25">
      <c r="A25" s="49">
        <v>3</v>
      </c>
      <c r="B25" s="130" t="s">
        <v>25</v>
      </c>
      <c r="C25" s="131"/>
      <c r="D25" s="120" t="str">
        <f>'QUAD SAL'!B11</f>
        <v>Auxiliar Administrativo</v>
      </c>
      <c r="E25" s="120"/>
    </row>
    <row r="26" spans="1:5" x14ac:dyDescent="0.25">
      <c r="A26" s="49">
        <v>4</v>
      </c>
      <c r="B26" s="130" t="s">
        <v>26</v>
      </c>
      <c r="C26" s="131"/>
      <c r="D26" s="127">
        <v>43466</v>
      </c>
      <c r="E26" s="127"/>
    </row>
    <row r="27" spans="1:5" x14ac:dyDescent="0.25">
      <c r="A27" s="49">
        <v>5</v>
      </c>
      <c r="B27" s="130" t="s">
        <v>27</v>
      </c>
      <c r="C27" s="131"/>
      <c r="D27" s="120">
        <f>'AN XII-4 RESUMO MO'!B10</f>
        <v>1</v>
      </c>
      <c r="E27" s="120"/>
    </row>
    <row r="28" spans="1:5" x14ac:dyDescent="0.25">
      <c r="A28" s="4"/>
      <c r="B28" s="65"/>
      <c r="C28" s="65"/>
    </row>
    <row r="29" spans="1:5" ht="15" customHeight="1" x14ac:dyDescent="0.25">
      <c r="A29" s="119" t="s">
        <v>28</v>
      </c>
      <c r="B29" s="119"/>
      <c r="C29" s="119"/>
      <c r="D29" s="119"/>
      <c r="E29" s="119"/>
    </row>
    <row r="30" spans="1:5" x14ac:dyDescent="0.25">
      <c r="A30" s="42" t="s">
        <v>29</v>
      </c>
      <c r="B30" s="134" t="s">
        <v>30</v>
      </c>
      <c r="C30" s="134"/>
      <c r="D30" s="134"/>
      <c r="E30" s="42" t="s">
        <v>31</v>
      </c>
    </row>
    <row r="31" spans="1:5" x14ac:dyDescent="0.25">
      <c r="A31" s="49" t="s">
        <v>6</v>
      </c>
      <c r="B31" s="135" t="s">
        <v>32</v>
      </c>
      <c r="C31" s="135"/>
      <c r="D31" s="135"/>
      <c r="E31" s="44">
        <f>D24</f>
        <v>0</v>
      </c>
    </row>
    <row r="32" spans="1:5" x14ac:dyDescent="0.25">
      <c r="A32" s="49" t="s">
        <v>8</v>
      </c>
      <c r="B32" s="135" t="s">
        <v>33</v>
      </c>
      <c r="C32" s="135"/>
      <c r="D32" s="135"/>
      <c r="E32" s="44">
        <f>'QUAD SAL'!F11</f>
        <v>0</v>
      </c>
    </row>
    <row r="33" spans="1:5" x14ac:dyDescent="0.25">
      <c r="A33" s="49" t="s">
        <v>11</v>
      </c>
      <c r="B33" s="135" t="s">
        <v>34</v>
      </c>
      <c r="C33" s="135"/>
      <c r="D33" s="135"/>
      <c r="E33" s="44">
        <f>'QUAD SAL'!E11</f>
        <v>0</v>
      </c>
    </row>
    <row r="34" spans="1:5" x14ac:dyDescent="0.25">
      <c r="A34" s="49" t="s">
        <v>13</v>
      </c>
      <c r="B34" s="135" t="s">
        <v>35</v>
      </c>
      <c r="C34" s="135"/>
      <c r="D34" s="135"/>
      <c r="E34" s="44">
        <v>0</v>
      </c>
    </row>
    <row r="35" spans="1:5" x14ac:dyDescent="0.25">
      <c r="A35" s="49" t="s">
        <v>36</v>
      </c>
      <c r="B35" s="135" t="s">
        <v>37</v>
      </c>
      <c r="C35" s="135"/>
      <c r="D35" s="135"/>
      <c r="E35" s="44">
        <v>0</v>
      </c>
    </row>
    <row r="36" spans="1:5" x14ac:dyDescent="0.25">
      <c r="A36" s="49" t="s">
        <v>38</v>
      </c>
      <c r="B36" s="135" t="s">
        <v>39</v>
      </c>
      <c r="C36" s="135"/>
      <c r="D36" s="135"/>
      <c r="E36" s="44">
        <v>0</v>
      </c>
    </row>
    <row r="37" spans="1:5" x14ac:dyDescent="0.25">
      <c r="A37" s="49" t="s">
        <v>40</v>
      </c>
      <c r="B37" s="135" t="s">
        <v>41</v>
      </c>
      <c r="C37" s="135"/>
      <c r="D37" s="135"/>
      <c r="E37" s="44">
        <v>0</v>
      </c>
    </row>
    <row r="38" spans="1:5" ht="15" customHeight="1" x14ac:dyDescent="0.25">
      <c r="A38" s="116" t="s">
        <v>42</v>
      </c>
      <c r="B38" s="116"/>
      <c r="C38" s="116"/>
      <c r="D38" s="116"/>
      <c r="E38" s="45">
        <f>SUM(E31:E37)</f>
        <v>0</v>
      </c>
    </row>
    <row r="39" spans="1:5" x14ac:dyDescent="0.25">
      <c r="A39" s="4"/>
      <c r="B39" s="65"/>
      <c r="C39" s="65"/>
    </row>
    <row r="40" spans="1:5" x14ac:dyDescent="0.25">
      <c r="A40" s="4"/>
      <c r="B40" s="65"/>
      <c r="C40" s="65"/>
    </row>
    <row r="41" spans="1:5" ht="15" customHeight="1" x14ac:dyDescent="0.25">
      <c r="A41" s="140" t="s">
        <v>43</v>
      </c>
      <c r="B41" s="141"/>
      <c r="C41" s="141"/>
      <c r="D41" s="141"/>
      <c r="E41" s="142"/>
    </row>
    <row r="42" spans="1:5" x14ac:dyDescent="0.25">
      <c r="A42" s="42" t="s">
        <v>44</v>
      </c>
      <c r="B42" s="134" t="s">
        <v>45</v>
      </c>
      <c r="C42" s="134"/>
      <c r="D42" s="134"/>
      <c r="E42" s="23" t="s">
        <v>31</v>
      </c>
    </row>
    <row r="43" spans="1:5" x14ac:dyDescent="0.25">
      <c r="A43" s="49" t="s">
        <v>6</v>
      </c>
      <c r="B43" s="135" t="s">
        <v>46</v>
      </c>
      <c r="C43" s="135"/>
      <c r="D43" s="135"/>
      <c r="E43" s="36">
        <v>0</v>
      </c>
    </row>
    <row r="44" spans="1:5" x14ac:dyDescent="0.25">
      <c r="A44" s="49" t="s">
        <v>47</v>
      </c>
      <c r="B44" s="135" t="s">
        <v>48</v>
      </c>
      <c r="C44" s="135"/>
      <c r="D44" s="135"/>
      <c r="E44" s="36">
        <f>ROUND((E31*6%),2)</f>
        <v>0</v>
      </c>
    </row>
    <row r="45" spans="1:5" x14ac:dyDescent="0.25">
      <c r="A45" s="49" t="s">
        <v>8</v>
      </c>
      <c r="B45" s="135" t="s">
        <v>49</v>
      </c>
      <c r="C45" s="135"/>
      <c r="D45" s="135"/>
      <c r="E45" s="36">
        <v>0</v>
      </c>
    </row>
    <row r="46" spans="1:5" x14ac:dyDescent="0.25">
      <c r="A46" s="49" t="s">
        <v>11</v>
      </c>
      <c r="B46" s="135" t="s">
        <v>50</v>
      </c>
      <c r="C46" s="135"/>
      <c r="D46" s="135"/>
      <c r="E46" s="36">
        <v>0</v>
      </c>
    </row>
    <row r="47" spans="1:5" x14ac:dyDescent="0.25">
      <c r="A47" s="49" t="s">
        <v>13</v>
      </c>
      <c r="B47" s="135" t="s">
        <v>51</v>
      </c>
      <c r="C47" s="135"/>
      <c r="D47" s="135"/>
      <c r="E47" s="36">
        <f>0</f>
        <v>0</v>
      </c>
    </row>
    <row r="48" spans="1:5" x14ac:dyDescent="0.25">
      <c r="A48" s="49" t="s">
        <v>36</v>
      </c>
      <c r="B48" s="135" t="s">
        <v>52</v>
      </c>
      <c r="C48" s="135"/>
      <c r="D48" s="135"/>
      <c r="E48" s="36">
        <v>0</v>
      </c>
    </row>
    <row r="49" spans="1:5" x14ac:dyDescent="0.25">
      <c r="A49" s="49" t="s">
        <v>38</v>
      </c>
      <c r="B49" s="135" t="s">
        <v>249</v>
      </c>
      <c r="C49" s="135"/>
      <c r="D49" s="135"/>
      <c r="E49" s="36">
        <v>0</v>
      </c>
    </row>
    <row r="50" spans="1:5" ht="15" customHeight="1" x14ac:dyDescent="0.25">
      <c r="A50" s="116" t="s">
        <v>54</v>
      </c>
      <c r="B50" s="116"/>
      <c r="C50" s="116"/>
      <c r="D50" s="116"/>
      <c r="E50" s="37">
        <f>SUM(E43:E49)</f>
        <v>0</v>
      </c>
    </row>
    <row r="51" spans="1:5" ht="15" customHeight="1" x14ac:dyDescent="0.25">
      <c r="A51" s="136" t="s">
        <v>55</v>
      </c>
      <c r="B51" s="133"/>
      <c r="C51" s="133"/>
      <c r="D51" s="133"/>
      <c r="E51" s="133"/>
    </row>
    <row r="52" spans="1:5" x14ac:dyDescent="0.25">
      <c r="A52" s="4"/>
      <c r="B52" s="65"/>
      <c r="C52" s="65"/>
    </row>
    <row r="53" spans="1:5" x14ac:dyDescent="0.25">
      <c r="A53" s="4"/>
      <c r="B53" s="65"/>
      <c r="C53" s="65"/>
    </row>
    <row r="54" spans="1:5" ht="15" customHeight="1" x14ac:dyDescent="0.25">
      <c r="A54" s="119" t="s">
        <v>56</v>
      </c>
      <c r="B54" s="119"/>
      <c r="C54" s="119"/>
      <c r="D54" s="119"/>
      <c r="E54" s="119"/>
    </row>
    <row r="55" spans="1:5" x14ac:dyDescent="0.25">
      <c r="A55" s="41" t="s">
        <v>57</v>
      </c>
      <c r="B55" s="139" t="s">
        <v>58</v>
      </c>
      <c r="C55" s="139"/>
      <c r="D55" s="139"/>
      <c r="E55" s="17" t="s">
        <v>31</v>
      </c>
    </row>
    <row r="56" spans="1:5" x14ac:dyDescent="0.25">
      <c r="A56" s="49" t="s">
        <v>6</v>
      </c>
      <c r="B56" s="135" t="s">
        <v>59</v>
      </c>
      <c r="C56" s="135"/>
      <c r="D56" s="135"/>
      <c r="E56" s="36"/>
    </row>
    <row r="57" spans="1:5" x14ac:dyDescent="0.25">
      <c r="A57" s="49" t="s">
        <v>8</v>
      </c>
      <c r="B57" s="135" t="s">
        <v>60</v>
      </c>
      <c r="C57" s="135"/>
      <c r="D57" s="135"/>
      <c r="E57" s="36">
        <v>0</v>
      </c>
    </row>
    <row r="58" spans="1:5" x14ac:dyDescent="0.25">
      <c r="A58" s="49" t="s">
        <v>11</v>
      </c>
      <c r="B58" s="135" t="s">
        <v>61</v>
      </c>
      <c r="C58" s="135"/>
      <c r="D58" s="135"/>
      <c r="E58" s="36"/>
    </row>
    <row r="59" spans="1:5" x14ac:dyDescent="0.25">
      <c r="A59" s="49" t="s">
        <v>13</v>
      </c>
      <c r="B59" s="135" t="s">
        <v>62</v>
      </c>
      <c r="C59" s="135"/>
      <c r="D59" s="135"/>
      <c r="E59" s="36">
        <v>0</v>
      </c>
    </row>
    <row r="60" spans="1:5" ht="15" customHeight="1" x14ac:dyDescent="0.25">
      <c r="A60" s="116" t="s">
        <v>63</v>
      </c>
      <c r="B60" s="116"/>
      <c r="C60" s="116"/>
      <c r="D60" s="116"/>
      <c r="E60" s="37">
        <f>SUM(E56:E59)</f>
        <v>0</v>
      </c>
    </row>
    <row r="61" spans="1:5" ht="15" customHeight="1" x14ac:dyDescent="0.25">
      <c r="A61" s="132" t="s">
        <v>64</v>
      </c>
      <c r="B61" s="133"/>
      <c r="C61" s="133"/>
      <c r="D61" s="133"/>
      <c r="E61" s="133"/>
    </row>
    <row r="62" spans="1:5" x14ac:dyDescent="0.25">
      <c r="A62" s="4"/>
      <c r="B62" s="65"/>
      <c r="C62" s="65"/>
    </row>
    <row r="63" spans="1:5" x14ac:dyDescent="0.25">
      <c r="A63" s="109" t="s">
        <v>65</v>
      </c>
      <c r="B63" s="110"/>
      <c r="C63" s="110"/>
      <c r="D63" s="110"/>
      <c r="E63" s="111"/>
    </row>
    <row r="64" spans="1:5" x14ac:dyDescent="0.25">
      <c r="A64" s="109" t="s">
        <v>66</v>
      </c>
      <c r="B64" s="110"/>
      <c r="C64" s="110"/>
      <c r="D64" s="110"/>
      <c r="E64" s="111"/>
    </row>
    <row r="65" spans="1:5" ht="15" customHeight="1" x14ac:dyDescent="0.25">
      <c r="A65" s="7" t="s">
        <v>67</v>
      </c>
      <c r="B65" s="117" t="s">
        <v>68</v>
      </c>
      <c r="C65" s="118"/>
      <c r="D65" s="7" t="s">
        <v>69</v>
      </c>
      <c r="E65" s="7" t="s">
        <v>31</v>
      </c>
    </row>
    <row r="66" spans="1:5" ht="15" customHeight="1" x14ac:dyDescent="0.25">
      <c r="A66" s="5" t="s">
        <v>6</v>
      </c>
      <c r="B66" s="114" t="s">
        <v>70</v>
      </c>
      <c r="C66" s="115"/>
      <c r="D66" s="43">
        <v>0.2</v>
      </c>
      <c r="E66" s="34">
        <f>ROUND(($E$38*D66),2)</f>
        <v>0</v>
      </c>
    </row>
    <row r="67" spans="1:5" x14ac:dyDescent="0.25">
      <c r="A67" s="5" t="s">
        <v>8</v>
      </c>
      <c r="B67" s="114" t="s">
        <v>71</v>
      </c>
      <c r="C67" s="115"/>
      <c r="D67" s="43">
        <v>1.4999999999999999E-2</v>
      </c>
      <c r="E67" s="34">
        <f t="shared" ref="E67:E73" si="0">ROUND(($E$38*D67),2)</f>
        <v>0</v>
      </c>
    </row>
    <row r="68" spans="1:5" x14ac:dyDescent="0.25">
      <c r="A68" s="5" t="s">
        <v>11</v>
      </c>
      <c r="B68" s="114" t="s">
        <v>72</v>
      </c>
      <c r="C68" s="115"/>
      <c r="D68" s="43">
        <v>0.01</v>
      </c>
      <c r="E68" s="34">
        <f t="shared" si="0"/>
        <v>0</v>
      </c>
    </row>
    <row r="69" spans="1:5" x14ac:dyDescent="0.25">
      <c r="A69" s="5" t="s">
        <v>13</v>
      </c>
      <c r="B69" s="114" t="s">
        <v>73</v>
      </c>
      <c r="C69" s="115"/>
      <c r="D69" s="43">
        <v>2E-3</v>
      </c>
      <c r="E69" s="34">
        <f t="shared" si="0"/>
        <v>0</v>
      </c>
    </row>
    <row r="70" spans="1:5" x14ac:dyDescent="0.25">
      <c r="A70" s="5" t="s">
        <v>36</v>
      </c>
      <c r="B70" s="114" t="s">
        <v>74</v>
      </c>
      <c r="C70" s="115"/>
      <c r="D70" s="43">
        <v>2.5000000000000001E-2</v>
      </c>
      <c r="E70" s="34">
        <f t="shared" si="0"/>
        <v>0</v>
      </c>
    </row>
    <row r="71" spans="1:5" x14ac:dyDescent="0.25">
      <c r="A71" s="5" t="s">
        <v>38</v>
      </c>
      <c r="B71" s="114" t="s">
        <v>75</v>
      </c>
      <c r="C71" s="115"/>
      <c r="D71" s="43">
        <v>0.08</v>
      </c>
      <c r="E71" s="34">
        <f t="shared" si="0"/>
        <v>0</v>
      </c>
    </row>
    <row r="72" spans="1:5" x14ac:dyDescent="0.25">
      <c r="A72" s="5" t="s">
        <v>40</v>
      </c>
      <c r="B72" s="114" t="s">
        <v>76</v>
      </c>
      <c r="C72" s="115"/>
      <c r="D72" s="43">
        <v>0.06</v>
      </c>
      <c r="E72" s="34">
        <f t="shared" si="0"/>
        <v>0</v>
      </c>
    </row>
    <row r="73" spans="1:5" x14ac:dyDescent="0.25">
      <c r="A73" s="8" t="s">
        <v>77</v>
      </c>
      <c r="B73" s="112" t="s">
        <v>78</v>
      </c>
      <c r="C73" s="113"/>
      <c r="D73" s="50">
        <v>6.0000000000000001E-3</v>
      </c>
      <c r="E73" s="34">
        <f t="shared" si="0"/>
        <v>0</v>
      </c>
    </row>
    <row r="74" spans="1:5" x14ac:dyDescent="0.25">
      <c r="A74" s="116" t="s">
        <v>79</v>
      </c>
      <c r="B74" s="116"/>
      <c r="C74" s="116"/>
      <c r="D74" s="51">
        <f>SUM(D66:D73)</f>
        <v>0.39800000000000008</v>
      </c>
      <c r="E74" s="37">
        <f>SUM(E66:E73)</f>
        <v>0</v>
      </c>
    </row>
    <row r="75" spans="1:5" x14ac:dyDescent="0.25">
      <c r="A75" s="4"/>
      <c r="B75" s="65"/>
      <c r="C75" s="65"/>
    </row>
    <row r="76" spans="1:5" x14ac:dyDescent="0.25">
      <c r="A76" s="109" t="s">
        <v>80</v>
      </c>
      <c r="B76" s="110"/>
      <c r="C76" s="110"/>
      <c r="D76" s="110"/>
      <c r="E76" s="111"/>
    </row>
    <row r="77" spans="1:5" ht="15" customHeight="1" x14ac:dyDescent="0.25">
      <c r="A77" s="7" t="s">
        <v>81</v>
      </c>
      <c r="B77" s="117" t="s">
        <v>82</v>
      </c>
      <c r="C77" s="118"/>
      <c r="D77" s="7" t="s">
        <v>69</v>
      </c>
      <c r="E77" s="7" t="s">
        <v>31</v>
      </c>
    </row>
    <row r="78" spans="1:5" ht="15" customHeight="1" x14ac:dyDescent="0.25">
      <c r="A78" s="5" t="s">
        <v>6</v>
      </c>
      <c r="B78" s="114" t="s">
        <v>234</v>
      </c>
      <c r="C78" s="115"/>
      <c r="D78" s="43">
        <v>8.3299999999999999E-2</v>
      </c>
      <c r="E78" s="34">
        <f t="shared" ref="E78" si="1">ROUND(($E$38*D78),2)</f>
        <v>0</v>
      </c>
    </row>
    <row r="79" spans="1:5" ht="15" customHeight="1" x14ac:dyDescent="0.25">
      <c r="A79" s="5"/>
      <c r="B79" s="121" t="s">
        <v>83</v>
      </c>
      <c r="C79" s="123"/>
      <c r="D79" s="54">
        <f>SUM(D78)</f>
        <v>8.3299999999999999E-2</v>
      </c>
      <c r="E79" s="55">
        <f>SUM(E78)</f>
        <v>0</v>
      </c>
    </row>
    <row r="80" spans="1:5" ht="15" customHeight="1" x14ac:dyDescent="0.25">
      <c r="A80" s="52" t="s">
        <v>8</v>
      </c>
      <c r="B80" s="114" t="s">
        <v>84</v>
      </c>
      <c r="C80" s="115"/>
      <c r="D80" s="50">
        <f>(D74*D79)</f>
        <v>3.3153400000000006E-2</v>
      </c>
      <c r="E80" s="34">
        <f t="shared" ref="E80:E81" si="2">ROUND(($E$38*D80),2)</f>
        <v>0</v>
      </c>
    </row>
    <row r="81" spans="1:5" ht="30" customHeight="1" x14ac:dyDescent="0.25">
      <c r="A81" s="5" t="s">
        <v>11</v>
      </c>
      <c r="B81" s="114" t="s">
        <v>240</v>
      </c>
      <c r="C81" s="115"/>
      <c r="D81" s="43">
        <v>0.121</v>
      </c>
      <c r="E81" s="34">
        <f t="shared" si="2"/>
        <v>0</v>
      </c>
    </row>
    <row r="82" spans="1:5" x14ac:dyDescent="0.25">
      <c r="A82" s="116" t="s">
        <v>79</v>
      </c>
      <c r="B82" s="116"/>
      <c r="C82" s="116"/>
      <c r="D82" s="53">
        <f>SUM(D79:D81)</f>
        <v>0.23745340000000001</v>
      </c>
      <c r="E82" s="35">
        <f>SUM(E79:E81)</f>
        <v>0</v>
      </c>
    </row>
    <row r="83" spans="1:5" x14ac:dyDescent="0.25">
      <c r="A83" s="4"/>
      <c r="B83" s="65"/>
      <c r="C83" s="65"/>
    </row>
    <row r="84" spans="1:5" x14ac:dyDescent="0.25">
      <c r="A84" s="109" t="s">
        <v>85</v>
      </c>
      <c r="B84" s="110"/>
      <c r="C84" s="110"/>
      <c r="D84" s="110"/>
      <c r="E84" s="111"/>
    </row>
    <row r="85" spans="1:5" ht="15" customHeight="1" x14ac:dyDescent="0.25">
      <c r="A85" s="7" t="s">
        <v>86</v>
      </c>
      <c r="B85" s="117" t="s">
        <v>87</v>
      </c>
      <c r="C85" s="118"/>
      <c r="D85" s="7" t="s">
        <v>69</v>
      </c>
      <c r="E85" s="7" t="s">
        <v>31</v>
      </c>
    </row>
    <row r="86" spans="1:5" ht="30" customHeight="1" x14ac:dyDescent="0.25">
      <c r="A86" s="5" t="s">
        <v>6</v>
      </c>
      <c r="B86" s="114" t="s">
        <v>235</v>
      </c>
      <c r="C86" s="115"/>
      <c r="D86" s="43"/>
      <c r="E86" s="34">
        <f t="shared" ref="E86:E87" si="3">ROUND(($E$38*D86),2)</f>
        <v>0</v>
      </c>
    </row>
    <row r="87" spans="1:5" ht="15" customHeight="1" x14ac:dyDescent="0.25">
      <c r="A87" s="8" t="s">
        <v>8</v>
      </c>
      <c r="B87" s="112" t="s">
        <v>88</v>
      </c>
      <c r="C87" s="113"/>
      <c r="D87" s="43">
        <f>D74*D86</f>
        <v>0</v>
      </c>
      <c r="E87" s="34">
        <f t="shared" si="3"/>
        <v>0</v>
      </c>
    </row>
    <row r="88" spans="1:5" x14ac:dyDescent="0.25">
      <c r="A88" s="116" t="s">
        <v>79</v>
      </c>
      <c r="B88" s="116"/>
      <c r="C88" s="116"/>
      <c r="D88" s="53">
        <f>SUM(D86:D87)</f>
        <v>0</v>
      </c>
      <c r="E88" s="35">
        <f>SUM(E86:E87)</f>
        <v>0</v>
      </c>
    </row>
    <row r="89" spans="1:5" x14ac:dyDescent="0.25">
      <c r="A89" s="4"/>
      <c r="B89" s="65"/>
      <c r="C89" s="65"/>
    </row>
    <row r="90" spans="1:5" x14ac:dyDescent="0.25">
      <c r="A90" s="109" t="s">
        <v>89</v>
      </c>
      <c r="B90" s="110"/>
      <c r="C90" s="110"/>
      <c r="D90" s="110"/>
      <c r="E90" s="111"/>
    </row>
    <row r="91" spans="1:5" ht="15" customHeight="1" x14ac:dyDescent="0.25">
      <c r="A91" s="7" t="s">
        <v>90</v>
      </c>
      <c r="B91" s="117" t="s">
        <v>91</v>
      </c>
      <c r="C91" s="118"/>
      <c r="D91" s="7" t="s">
        <v>69</v>
      </c>
      <c r="E91" s="7" t="s">
        <v>31</v>
      </c>
    </row>
    <row r="92" spans="1:5" ht="15" customHeight="1" x14ac:dyDescent="0.25">
      <c r="A92" s="5" t="s">
        <v>6</v>
      </c>
      <c r="B92" s="114" t="s">
        <v>236</v>
      </c>
      <c r="C92" s="115"/>
      <c r="D92" s="43">
        <v>1.8100000000000002E-2</v>
      </c>
      <c r="E92" s="34">
        <f t="shared" ref="E92:E97" si="4">ROUND(($E$38*D92),2)</f>
        <v>0</v>
      </c>
    </row>
    <row r="93" spans="1:5" ht="15" customHeight="1" x14ac:dyDescent="0.25">
      <c r="A93" s="5" t="s">
        <v>8</v>
      </c>
      <c r="B93" s="114" t="s">
        <v>92</v>
      </c>
      <c r="C93" s="115"/>
      <c r="D93" s="43">
        <f>D71*D92</f>
        <v>1.4480000000000001E-3</v>
      </c>
      <c r="E93" s="34">
        <f t="shared" si="4"/>
        <v>0</v>
      </c>
    </row>
    <row r="94" spans="1:5" ht="30" customHeight="1" x14ac:dyDescent="0.25">
      <c r="A94" s="5" t="s">
        <v>11</v>
      </c>
      <c r="B94" s="114" t="s">
        <v>237</v>
      </c>
      <c r="C94" s="115"/>
      <c r="D94" s="43">
        <v>4.2500000000000003E-2</v>
      </c>
      <c r="E94" s="34">
        <f t="shared" si="4"/>
        <v>0</v>
      </c>
    </row>
    <row r="95" spans="1:5" ht="15" customHeight="1" x14ac:dyDescent="0.25">
      <c r="A95" s="5" t="s">
        <v>13</v>
      </c>
      <c r="B95" s="114" t="s">
        <v>238</v>
      </c>
      <c r="C95" s="115"/>
      <c r="D95" s="43">
        <v>2.8999999999999998E-3</v>
      </c>
      <c r="E95" s="34">
        <f t="shared" si="4"/>
        <v>0</v>
      </c>
    </row>
    <row r="96" spans="1:5" ht="15" customHeight="1" x14ac:dyDescent="0.25">
      <c r="A96" s="5" t="s">
        <v>36</v>
      </c>
      <c r="B96" s="114" t="s">
        <v>93</v>
      </c>
      <c r="C96" s="115"/>
      <c r="D96" s="43">
        <f>D74*D95</f>
        <v>1.1542000000000002E-3</v>
      </c>
      <c r="E96" s="34">
        <f t="shared" si="4"/>
        <v>0</v>
      </c>
    </row>
    <row r="97" spans="1:6" ht="30" customHeight="1" x14ac:dyDescent="0.25">
      <c r="A97" s="5" t="s">
        <v>38</v>
      </c>
      <c r="B97" s="114" t="s">
        <v>239</v>
      </c>
      <c r="C97" s="115"/>
      <c r="D97" s="43">
        <v>7.4999999999999997E-3</v>
      </c>
      <c r="E97" s="34">
        <f t="shared" si="4"/>
        <v>0</v>
      </c>
    </row>
    <row r="98" spans="1:6" x14ac:dyDescent="0.25">
      <c r="A98" s="116" t="s">
        <v>79</v>
      </c>
      <c r="B98" s="116"/>
      <c r="C98" s="116"/>
      <c r="D98" s="53">
        <f>SUM(D92:D97)</f>
        <v>7.3602200000000007E-2</v>
      </c>
      <c r="E98" s="35">
        <f>SUM(E92:E97)</f>
        <v>0</v>
      </c>
    </row>
    <row r="99" spans="1:6" x14ac:dyDescent="0.25">
      <c r="A99" s="4"/>
      <c r="B99" s="65"/>
      <c r="C99" s="65"/>
    </row>
    <row r="100" spans="1:6" x14ac:dyDescent="0.25">
      <c r="A100" s="109" t="s">
        <v>95</v>
      </c>
      <c r="B100" s="110"/>
      <c r="C100" s="110"/>
      <c r="D100" s="110"/>
      <c r="E100" s="111"/>
    </row>
    <row r="101" spans="1:6" ht="15" customHeight="1" x14ac:dyDescent="0.25">
      <c r="A101" s="7" t="s">
        <v>96</v>
      </c>
      <c r="B101" s="117" t="s">
        <v>97</v>
      </c>
      <c r="C101" s="118"/>
      <c r="D101" s="7" t="s">
        <v>69</v>
      </c>
      <c r="E101" s="7" t="s">
        <v>31</v>
      </c>
    </row>
    <row r="102" spans="1:6" ht="30" customHeight="1" x14ac:dyDescent="0.25">
      <c r="A102" s="5" t="s">
        <v>6</v>
      </c>
      <c r="B102" s="114" t="s">
        <v>241</v>
      </c>
      <c r="C102" s="115"/>
      <c r="D102" s="43">
        <v>9.4999999999999998E-3</v>
      </c>
      <c r="E102" s="34">
        <f t="shared" ref="E102:E107" si="5">ROUND(($E$38*D102),2)</f>
        <v>0</v>
      </c>
    </row>
    <row r="103" spans="1:6" ht="15" customHeight="1" x14ac:dyDescent="0.25">
      <c r="A103" s="5" t="s">
        <v>8</v>
      </c>
      <c r="B103" s="114" t="s">
        <v>242</v>
      </c>
      <c r="C103" s="115"/>
      <c r="D103" s="43"/>
      <c r="E103" s="34">
        <f t="shared" si="5"/>
        <v>0</v>
      </c>
    </row>
    <row r="104" spans="1:6" ht="30" customHeight="1" x14ac:dyDescent="0.25">
      <c r="A104" s="5" t="s">
        <v>11</v>
      </c>
      <c r="B104" s="114" t="s">
        <v>244</v>
      </c>
      <c r="C104" s="115"/>
      <c r="D104" s="43"/>
      <c r="E104" s="34">
        <f t="shared" si="5"/>
        <v>0</v>
      </c>
    </row>
    <row r="105" spans="1:6" ht="15" customHeight="1" x14ac:dyDescent="0.25">
      <c r="A105" s="5" t="s">
        <v>13</v>
      </c>
      <c r="B105" s="114" t="s">
        <v>243</v>
      </c>
      <c r="C105" s="115"/>
      <c r="D105" s="43"/>
      <c r="E105" s="34">
        <f t="shared" si="5"/>
        <v>0</v>
      </c>
    </row>
    <row r="106" spans="1:6" ht="15" customHeight="1" x14ac:dyDescent="0.25">
      <c r="A106" s="5" t="s">
        <v>36</v>
      </c>
      <c r="B106" s="114" t="s">
        <v>245</v>
      </c>
      <c r="C106" s="115"/>
      <c r="D106" s="43"/>
      <c r="E106" s="34">
        <f t="shared" si="5"/>
        <v>0</v>
      </c>
      <c r="F106" s="66"/>
    </row>
    <row r="107" spans="1:6" ht="15" customHeight="1" x14ac:dyDescent="0.25">
      <c r="A107" s="5" t="s">
        <v>38</v>
      </c>
      <c r="B107" s="114" t="s">
        <v>246</v>
      </c>
      <c r="C107" s="115"/>
      <c r="D107" s="43">
        <v>0</v>
      </c>
      <c r="E107" s="34">
        <f t="shared" si="5"/>
        <v>0</v>
      </c>
    </row>
    <row r="108" spans="1:6" x14ac:dyDescent="0.25">
      <c r="A108" s="116" t="s">
        <v>83</v>
      </c>
      <c r="B108" s="116"/>
      <c r="C108" s="116"/>
      <c r="D108" s="53">
        <f>SUM(D102:D107)</f>
        <v>9.4999999999999998E-3</v>
      </c>
      <c r="E108" s="35">
        <f>SUM(E102:E107)</f>
        <v>0</v>
      </c>
    </row>
    <row r="109" spans="1:6" ht="30" customHeight="1" x14ac:dyDescent="0.25">
      <c r="A109" s="5" t="s">
        <v>40</v>
      </c>
      <c r="B109" s="114" t="s">
        <v>247</v>
      </c>
      <c r="C109" s="115"/>
      <c r="D109" s="43">
        <f>D74*(D82+D108)</f>
        <v>9.8287453200000027E-2</v>
      </c>
      <c r="E109" s="34">
        <f t="shared" ref="E109" si="6">ROUND(($E$38*D109),2)</f>
        <v>0</v>
      </c>
    </row>
    <row r="110" spans="1:6" x14ac:dyDescent="0.25">
      <c r="A110" s="116" t="s">
        <v>79</v>
      </c>
      <c r="B110" s="116"/>
      <c r="C110" s="116"/>
      <c r="D110" s="53">
        <f>SUM(D108:D109)</f>
        <v>0.10778745320000002</v>
      </c>
      <c r="E110" s="35">
        <f>SUM(E108:E109)</f>
        <v>0</v>
      </c>
    </row>
    <row r="111" spans="1:6" x14ac:dyDescent="0.25">
      <c r="A111" s="4"/>
      <c r="B111" s="65"/>
      <c r="C111" s="65"/>
    </row>
    <row r="112" spans="1:6" ht="15" customHeight="1" x14ac:dyDescent="0.25">
      <c r="A112" s="119" t="s">
        <v>98</v>
      </c>
      <c r="B112" s="119"/>
      <c r="C112" s="119"/>
      <c r="D112" s="119"/>
      <c r="E112" s="119"/>
    </row>
    <row r="113" spans="1:5" ht="15" customHeight="1" x14ac:dyDescent="0.25">
      <c r="A113" s="26">
        <v>4</v>
      </c>
      <c r="B113" s="144" t="s">
        <v>99</v>
      </c>
      <c r="C113" s="145"/>
      <c r="D113" s="26" t="s">
        <v>69</v>
      </c>
      <c r="E113" s="26" t="s">
        <v>31</v>
      </c>
    </row>
    <row r="114" spans="1:5" ht="15" customHeight="1" x14ac:dyDescent="0.25">
      <c r="A114" s="5" t="s">
        <v>67</v>
      </c>
      <c r="B114" s="114" t="s">
        <v>100</v>
      </c>
      <c r="C114" s="115"/>
      <c r="D114" s="43">
        <f>D74</f>
        <v>0.39800000000000008</v>
      </c>
      <c r="E114" s="34">
        <f>E74</f>
        <v>0</v>
      </c>
    </row>
    <row r="115" spans="1:5" ht="15" customHeight="1" x14ac:dyDescent="0.25">
      <c r="A115" s="5" t="s">
        <v>81</v>
      </c>
      <c r="B115" s="114" t="s">
        <v>101</v>
      </c>
      <c r="C115" s="115"/>
      <c r="D115" s="43">
        <f>D82</f>
        <v>0.23745340000000001</v>
      </c>
      <c r="E115" s="34">
        <f>E82</f>
        <v>0</v>
      </c>
    </row>
    <row r="116" spans="1:5" ht="15" customHeight="1" x14ac:dyDescent="0.25">
      <c r="A116" s="5" t="s">
        <v>86</v>
      </c>
      <c r="B116" s="114" t="s">
        <v>87</v>
      </c>
      <c r="C116" s="115"/>
      <c r="D116" s="43">
        <f>D88</f>
        <v>0</v>
      </c>
      <c r="E116" s="34">
        <f>E88</f>
        <v>0</v>
      </c>
    </row>
    <row r="117" spans="1:5" ht="15" customHeight="1" x14ac:dyDescent="0.25">
      <c r="A117" s="5" t="s">
        <v>90</v>
      </c>
      <c r="B117" s="114" t="s">
        <v>102</v>
      </c>
      <c r="C117" s="115"/>
      <c r="D117" s="43">
        <f>D98</f>
        <v>7.3602200000000007E-2</v>
      </c>
      <c r="E117" s="34">
        <f>E98</f>
        <v>0</v>
      </c>
    </row>
    <row r="118" spans="1:5" ht="15" customHeight="1" x14ac:dyDescent="0.25">
      <c r="A118" s="5" t="s">
        <v>96</v>
      </c>
      <c r="B118" s="114" t="s">
        <v>103</v>
      </c>
      <c r="C118" s="115"/>
      <c r="D118" s="43">
        <f>D110</f>
        <v>0.10778745320000002</v>
      </c>
      <c r="E118" s="34">
        <f>E110</f>
        <v>0</v>
      </c>
    </row>
    <row r="119" spans="1:5" ht="15" customHeight="1" x14ac:dyDescent="0.25">
      <c r="A119" s="5" t="s">
        <v>104</v>
      </c>
      <c r="B119" s="114" t="s">
        <v>105</v>
      </c>
      <c r="C119" s="115"/>
      <c r="D119" s="43">
        <v>0</v>
      </c>
      <c r="E119" s="34">
        <v>0</v>
      </c>
    </row>
    <row r="120" spans="1:5" x14ac:dyDescent="0.25">
      <c r="A120" s="121" t="s">
        <v>94</v>
      </c>
      <c r="B120" s="122"/>
      <c r="C120" s="123"/>
      <c r="D120" s="56">
        <f>SUM(D114:D119)</f>
        <v>0.81684305320000017</v>
      </c>
      <c r="E120" s="35">
        <f>SUM(E114:E119)</f>
        <v>0</v>
      </c>
    </row>
    <row r="121" spans="1:5" x14ac:dyDescent="0.25">
      <c r="A121" s="4"/>
      <c r="B121" s="65"/>
      <c r="C121" s="65"/>
    </row>
    <row r="122" spans="1:5" ht="15" customHeight="1" x14ac:dyDescent="0.25">
      <c r="A122" s="119" t="s">
        <v>106</v>
      </c>
      <c r="B122" s="119"/>
      <c r="C122" s="119"/>
      <c r="D122" s="119"/>
      <c r="E122" s="119"/>
    </row>
    <row r="123" spans="1:5" ht="15" customHeight="1" x14ac:dyDescent="0.25">
      <c r="A123" s="42" t="s">
        <v>67</v>
      </c>
      <c r="B123" s="124" t="s">
        <v>107</v>
      </c>
      <c r="C123" s="126"/>
      <c r="D123" s="42" t="s">
        <v>69</v>
      </c>
      <c r="E123" s="67" t="s">
        <v>138</v>
      </c>
    </row>
    <row r="124" spans="1:5" ht="15" customHeight="1" x14ac:dyDescent="0.25">
      <c r="A124" s="42" t="s">
        <v>6</v>
      </c>
      <c r="B124" s="124" t="s">
        <v>108</v>
      </c>
      <c r="C124" s="126"/>
      <c r="D124" s="44"/>
      <c r="E124" s="146">
        <f>ROUND((E148*D139),2)</f>
        <v>0</v>
      </c>
    </row>
    <row r="125" spans="1:5" ht="15" customHeight="1" x14ac:dyDescent="0.25">
      <c r="A125" s="49" t="s">
        <v>109</v>
      </c>
      <c r="B125" s="130" t="s">
        <v>110</v>
      </c>
      <c r="C125" s="131"/>
      <c r="D125" s="57"/>
      <c r="E125" s="147"/>
    </row>
    <row r="126" spans="1:5" ht="15" customHeight="1" x14ac:dyDescent="0.25">
      <c r="A126" s="49" t="s">
        <v>111</v>
      </c>
      <c r="B126" s="130" t="s">
        <v>112</v>
      </c>
      <c r="C126" s="131"/>
      <c r="D126" s="57"/>
      <c r="E126" s="147"/>
    </row>
    <row r="127" spans="1:5" ht="15" customHeight="1" x14ac:dyDescent="0.25">
      <c r="A127" s="49" t="s">
        <v>113</v>
      </c>
      <c r="B127" s="130" t="s">
        <v>114</v>
      </c>
      <c r="C127" s="131"/>
      <c r="D127" s="57"/>
      <c r="E127" s="147"/>
    </row>
    <row r="128" spans="1:5" ht="15" customHeight="1" x14ac:dyDescent="0.25">
      <c r="A128" s="49" t="s">
        <v>115</v>
      </c>
      <c r="B128" s="130" t="s">
        <v>116</v>
      </c>
      <c r="C128" s="131"/>
      <c r="D128" s="57"/>
      <c r="E128" s="147"/>
    </row>
    <row r="129" spans="1:6" ht="15" customHeight="1" x14ac:dyDescent="0.25">
      <c r="A129" s="42" t="s">
        <v>8</v>
      </c>
      <c r="B129" s="124" t="s">
        <v>117</v>
      </c>
      <c r="C129" s="126"/>
      <c r="D129" s="57"/>
      <c r="E129" s="147"/>
    </row>
    <row r="130" spans="1:6" ht="15" customHeight="1" x14ac:dyDescent="0.25">
      <c r="A130" s="42" t="s">
        <v>11</v>
      </c>
      <c r="B130" s="124" t="s">
        <v>118</v>
      </c>
      <c r="C130" s="125"/>
      <c r="D130" s="40"/>
      <c r="E130" s="147"/>
    </row>
    <row r="131" spans="1:6" ht="15" customHeight="1" x14ac:dyDescent="0.25">
      <c r="A131" s="49" t="s">
        <v>119</v>
      </c>
      <c r="B131" s="130" t="s">
        <v>120</v>
      </c>
      <c r="C131" s="143"/>
      <c r="D131" s="63"/>
      <c r="E131" s="147"/>
    </row>
    <row r="132" spans="1:6" x14ac:dyDescent="0.25">
      <c r="A132" s="49" t="s">
        <v>121</v>
      </c>
      <c r="B132" s="130" t="s">
        <v>122</v>
      </c>
      <c r="C132" s="131"/>
      <c r="D132" s="57">
        <v>6.4999999999999997E-3</v>
      </c>
      <c r="E132" s="147"/>
    </row>
    <row r="133" spans="1:6" ht="15" customHeight="1" x14ac:dyDescent="0.25">
      <c r="A133" s="49" t="s">
        <v>123</v>
      </c>
      <c r="B133" s="130" t="s">
        <v>124</v>
      </c>
      <c r="C133" s="131"/>
      <c r="D133" s="57">
        <v>0.03</v>
      </c>
      <c r="E133" s="147"/>
    </row>
    <row r="134" spans="1:6" ht="15" customHeight="1" x14ac:dyDescent="0.25">
      <c r="A134" s="49" t="s">
        <v>125</v>
      </c>
      <c r="B134" s="130" t="s">
        <v>126</v>
      </c>
      <c r="C134" s="131"/>
      <c r="D134" s="57"/>
      <c r="E134" s="147"/>
    </row>
    <row r="135" spans="1:6" ht="15" customHeight="1" x14ac:dyDescent="0.25">
      <c r="A135" s="49" t="s">
        <v>127</v>
      </c>
      <c r="B135" s="130" t="s">
        <v>128</v>
      </c>
      <c r="C135" s="131"/>
      <c r="D135" s="57"/>
      <c r="E135" s="147"/>
    </row>
    <row r="136" spans="1:6" ht="15" customHeight="1" x14ac:dyDescent="0.25">
      <c r="A136" s="49" t="s">
        <v>129</v>
      </c>
      <c r="B136" s="130" t="s">
        <v>130</v>
      </c>
      <c r="C136" s="131"/>
      <c r="D136" s="57">
        <v>0.05</v>
      </c>
      <c r="E136" s="147"/>
      <c r="F136" s="68"/>
    </row>
    <row r="137" spans="1:6" ht="15" customHeight="1" x14ac:dyDescent="0.25">
      <c r="A137" s="49" t="s">
        <v>131</v>
      </c>
      <c r="B137" s="130" t="s">
        <v>132</v>
      </c>
      <c r="C137" s="131"/>
      <c r="D137" s="57"/>
      <c r="E137" s="147"/>
    </row>
    <row r="138" spans="1:6" ht="15" customHeight="1" x14ac:dyDescent="0.25">
      <c r="A138" s="49"/>
      <c r="B138" s="130" t="s">
        <v>133</v>
      </c>
      <c r="C138" s="131"/>
      <c r="D138" s="57">
        <f>SUM(D132:D137)</f>
        <v>8.6499999999999994E-2</v>
      </c>
      <c r="E138" s="147"/>
    </row>
    <row r="139" spans="1:6" ht="30" customHeight="1" x14ac:dyDescent="0.25">
      <c r="A139" s="42" t="s">
        <v>79</v>
      </c>
      <c r="B139" s="124" t="s">
        <v>134</v>
      </c>
      <c r="C139" s="126"/>
      <c r="D139" s="51">
        <f>((((1+D125+D126+D127)*(1+D128)*(1+D129))/(1-D138))-1)</f>
        <v>9.4690749863163726E-2</v>
      </c>
      <c r="E139" s="148"/>
      <c r="F139" s="69"/>
    </row>
    <row r="140" spans="1:6" x14ac:dyDescent="0.25">
      <c r="A140" s="4"/>
      <c r="B140" s="65"/>
      <c r="C140" s="65"/>
    </row>
    <row r="141" spans="1:6" ht="15" customHeight="1" x14ac:dyDescent="0.25">
      <c r="A141" s="119" t="s">
        <v>135</v>
      </c>
      <c r="B141" s="119"/>
      <c r="C141" s="119"/>
      <c r="D141" s="119"/>
      <c r="E141" s="119"/>
    </row>
    <row r="142" spans="1:6" ht="15" customHeight="1" x14ac:dyDescent="0.25">
      <c r="A142" s="119" t="s">
        <v>136</v>
      </c>
      <c r="B142" s="119"/>
      <c r="C142" s="119"/>
      <c r="D142" s="119"/>
      <c r="E142" s="119"/>
    </row>
    <row r="143" spans="1:6" ht="15" customHeight="1" x14ac:dyDescent="0.25">
      <c r="A143" s="119" t="s">
        <v>137</v>
      </c>
      <c r="B143" s="119"/>
      <c r="C143" s="119"/>
      <c r="D143" s="119"/>
      <c r="E143" s="42" t="s">
        <v>138</v>
      </c>
    </row>
    <row r="144" spans="1:6" ht="15" customHeight="1" x14ac:dyDescent="0.25">
      <c r="A144" s="49" t="s">
        <v>6</v>
      </c>
      <c r="B144" s="120" t="s">
        <v>139</v>
      </c>
      <c r="C144" s="120"/>
      <c r="D144" s="120"/>
      <c r="E144" s="58">
        <f>E38</f>
        <v>0</v>
      </c>
    </row>
    <row r="145" spans="1:5" ht="15" customHeight="1" x14ac:dyDescent="0.25">
      <c r="A145" s="49" t="s">
        <v>8</v>
      </c>
      <c r="B145" s="120" t="s">
        <v>140</v>
      </c>
      <c r="C145" s="120"/>
      <c r="D145" s="120"/>
      <c r="E145" s="58">
        <f>E50</f>
        <v>0</v>
      </c>
    </row>
    <row r="146" spans="1:5" ht="15" customHeight="1" x14ac:dyDescent="0.25">
      <c r="A146" s="49" t="s">
        <v>11</v>
      </c>
      <c r="B146" s="120" t="s">
        <v>141</v>
      </c>
      <c r="C146" s="120"/>
      <c r="D146" s="120"/>
      <c r="E146" s="58">
        <f>E60</f>
        <v>0</v>
      </c>
    </row>
    <row r="147" spans="1:5" ht="15" customHeight="1" x14ac:dyDescent="0.25">
      <c r="A147" s="49" t="s">
        <v>13</v>
      </c>
      <c r="B147" s="120" t="s">
        <v>99</v>
      </c>
      <c r="C147" s="120"/>
      <c r="D147" s="120"/>
      <c r="E147" s="58">
        <f>E120</f>
        <v>0</v>
      </c>
    </row>
    <row r="148" spans="1:5" ht="15" customHeight="1" x14ac:dyDescent="0.25">
      <c r="A148" s="119" t="s">
        <v>142</v>
      </c>
      <c r="B148" s="119"/>
      <c r="C148" s="119"/>
      <c r="D148" s="119"/>
      <c r="E148" s="59">
        <f>SUM(E144:E147)</f>
        <v>0</v>
      </c>
    </row>
    <row r="149" spans="1:5" ht="15" customHeight="1" x14ac:dyDescent="0.25">
      <c r="A149" s="49" t="s">
        <v>36</v>
      </c>
      <c r="B149" s="120" t="s">
        <v>143</v>
      </c>
      <c r="C149" s="120"/>
      <c r="D149" s="120"/>
      <c r="E149" s="58">
        <f>ROUND((E148*D139),2)</f>
        <v>0</v>
      </c>
    </row>
    <row r="150" spans="1:5" ht="15" customHeight="1" x14ac:dyDescent="0.25">
      <c r="A150" s="119" t="s">
        <v>144</v>
      </c>
      <c r="B150" s="119"/>
      <c r="C150" s="119"/>
      <c r="D150" s="119"/>
      <c r="E150" s="59">
        <f>SUM(E148:E149)</f>
        <v>0</v>
      </c>
    </row>
  </sheetData>
  <mergeCells count="142">
    <mergeCell ref="A150:D150"/>
    <mergeCell ref="A142:E142"/>
    <mergeCell ref="A143:D143"/>
    <mergeCell ref="B144:D144"/>
    <mergeCell ref="B145:D145"/>
    <mergeCell ref="B146:D146"/>
    <mergeCell ref="B147:D147"/>
    <mergeCell ref="A141:E141"/>
    <mergeCell ref="B129:C129"/>
    <mergeCell ref="B130:C130"/>
    <mergeCell ref="B131:C131"/>
    <mergeCell ref="B132:C132"/>
    <mergeCell ref="B133:C133"/>
    <mergeCell ref="B134:C134"/>
    <mergeCell ref="A148:D148"/>
    <mergeCell ref="B149:D149"/>
    <mergeCell ref="B119:C119"/>
    <mergeCell ref="A120:C120"/>
    <mergeCell ref="A122:E122"/>
    <mergeCell ref="B123:C123"/>
    <mergeCell ref="B124:C124"/>
    <mergeCell ref="E124:E139"/>
    <mergeCell ref="B125:C125"/>
    <mergeCell ref="B126:C126"/>
    <mergeCell ref="B127:C127"/>
    <mergeCell ref="B128:C128"/>
    <mergeCell ref="B135:C135"/>
    <mergeCell ref="B136:C136"/>
    <mergeCell ref="B137:C137"/>
    <mergeCell ref="B138:C138"/>
    <mergeCell ref="B139:C139"/>
    <mergeCell ref="B113:C113"/>
    <mergeCell ref="B114:C114"/>
    <mergeCell ref="B115:C115"/>
    <mergeCell ref="B116:C116"/>
    <mergeCell ref="B117:C117"/>
    <mergeCell ref="B118:C118"/>
    <mergeCell ref="B106:C106"/>
    <mergeCell ref="B107:C107"/>
    <mergeCell ref="A108:C108"/>
    <mergeCell ref="B109:C109"/>
    <mergeCell ref="A110:C110"/>
    <mergeCell ref="A112:E112"/>
    <mergeCell ref="A100:E100"/>
    <mergeCell ref="B101:C101"/>
    <mergeCell ref="B102:C102"/>
    <mergeCell ref="B103:C103"/>
    <mergeCell ref="B104:C104"/>
    <mergeCell ref="B105:C105"/>
    <mergeCell ref="B93:C93"/>
    <mergeCell ref="B94:C94"/>
    <mergeCell ref="B95:C95"/>
    <mergeCell ref="B96:C96"/>
    <mergeCell ref="B97:C97"/>
    <mergeCell ref="A98:C98"/>
    <mergeCell ref="B86:C86"/>
    <mergeCell ref="B87:C87"/>
    <mergeCell ref="A88:C88"/>
    <mergeCell ref="A90:E90"/>
    <mergeCell ref="B91:C91"/>
    <mergeCell ref="B92:C92"/>
    <mergeCell ref="B79:C79"/>
    <mergeCell ref="B80:C80"/>
    <mergeCell ref="B81:C81"/>
    <mergeCell ref="A82:C82"/>
    <mergeCell ref="A84:E84"/>
    <mergeCell ref="B85:C85"/>
    <mergeCell ref="B72:C72"/>
    <mergeCell ref="B73:C73"/>
    <mergeCell ref="A74:C74"/>
    <mergeCell ref="A76:E76"/>
    <mergeCell ref="B77:C77"/>
    <mergeCell ref="B78:C78"/>
    <mergeCell ref="B66:C66"/>
    <mergeCell ref="B67:C67"/>
    <mergeCell ref="B68:C68"/>
    <mergeCell ref="B69:C69"/>
    <mergeCell ref="B70:C70"/>
    <mergeCell ref="B71:C71"/>
    <mergeCell ref="B59:D59"/>
    <mergeCell ref="A60:D60"/>
    <mergeCell ref="A61:E61"/>
    <mergeCell ref="A63:E63"/>
    <mergeCell ref="A64:E64"/>
    <mergeCell ref="B65:C65"/>
    <mergeCell ref="A51:E51"/>
    <mergeCell ref="A54:E54"/>
    <mergeCell ref="B55:D55"/>
    <mergeCell ref="B56:D56"/>
    <mergeCell ref="B57:D57"/>
    <mergeCell ref="B58:D58"/>
    <mergeCell ref="B45:D45"/>
    <mergeCell ref="B46:D46"/>
    <mergeCell ref="B47:D47"/>
    <mergeCell ref="B48:D48"/>
    <mergeCell ref="B49:D49"/>
    <mergeCell ref="A50:D50"/>
    <mergeCell ref="B37:D37"/>
    <mergeCell ref="A38:D38"/>
    <mergeCell ref="A41:E41"/>
    <mergeCell ref="B42:D42"/>
    <mergeCell ref="B43:D43"/>
    <mergeCell ref="B44:D44"/>
    <mergeCell ref="B31:D31"/>
    <mergeCell ref="B32:D32"/>
    <mergeCell ref="B33:D33"/>
    <mergeCell ref="B34:D34"/>
    <mergeCell ref="B35:D35"/>
    <mergeCell ref="B36:D36"/>
    <mergeCell ref="B26:C26"/>
    <mergeCell ref="D26:E26"/>
    <mergeCell ref="B27:C27"/>
    <mergeCell ref="D27:E27"/>
    <mergeCell ref="A29:E29"/>
    <mergeCell ref="B30:D30"/>
    <mergeCell ref="A22:E22"/>
    <mergeCell ref="B23:C23"/>
    <mergeCell ref="D23:E23"/>
    <mergeCell ref="B24:C24"/>
    <mergeCell ref="D24:E24"/>
    <mergeCell ref="B25:C25"/>
    <mergeCell ref="D25:E25"/>
    <mergeCell ref="B16:C16"/>
    <mergeCell ref="D16:E16"/>
    <mergeCell ref="A18:E18"/>
    <mergeCell ref="A19:B19"/>
    <mergeCell ref="D19:E19"/>
    <mergeCell ref="A20:B20"/>
    <mergeCell ref="D20:E20"/>
    <mergeCell ref="A12:E12"/>
    <mergeCell ref="B13:C13"/>
    <mergeCell ref="D13:E13"/>
    <mergeCell ref="B14:C14"/>
    <mergeCell ref="D14:E14"/>
    <mergeCell ref="B15:C15"/>
    <mergeCell ref="D15:E15"/>
    <mergeCell ref="A3:E3"/>
    <mergeCell ref="A6:E6"/>
    <mergeCell ref="A7:E7"/>
    <mergeCell ref="A8:E8"/>
    <mergeCell ref="A9:B9"/>
    <mergeCell ref="A10:E1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150"/>
  <sheetViews>
    <sheetView topLeftCell="A149" zoomScale="120" zoomScaleNormal="120" workbookViewId="0">
      <selection activeCell="E50" sqref="E50"/>
    </sheetView>
  </sheetViews>
  <sheetFormatPr defaultRowHeight="15" x14ac:dyDescent="0.25"/>
  <cols>
    <col min="1" max="1" width="7.7109375" style="64" customWidth="1"/>
    <col min="2" max="2" width="6.140625" style="64" customWidth="1"/>
    <col min="3" max="3" width="56.42578125" style="64" customWidth="1"/>
    <col min="4" max="4" width="9.5703125" style="64" customWidth="1"/>
    <col min="5" max="5" width="15.140625" style="64" bestFit="1" customWidth="1"/>
    <col min="6" max="6" width="11.28515625" style="64" bestFit="1" customWidth="1"/>
    <col min="7" max="16384" width="9.140625" style="64"/>
  </cols>
  <sheetData>
    <row r="3" spans="1:5" ht="32.25" customHeight="1" x14ac:dyDescent="0.25">
      <c r="A3" s="137" t="s">
        <v>0</v>
      </c>
      <c r="B3" s="137"/>
      <c r="C3" s="137"/>
      <c r="D3" s="137"/>
      <c r="E3" s="137"/>
    </row>
    <row r="4" spans="1:5" x14ac:dyDescent="0.25">
      <c r="A4" s="1"/>
      <c r="B4" s="65"/>
      <c r="C4" s="65"/>
    </row>
    <row r="5" spans="1:5" ht="15.75" x14ac:dyDescent="0.25">
      <c r="A5" s="3"/>
      <c r="B5" s="65"/>
      <c r="C5" s="65"/>
    </row>
    <row r="6" spans="1:5" x14ac:dyDescent="0.25">
      <c r="A6" s="119" t="s">
        <v>1</v>
      </c>
      <c r="B6" s="119"/>
      <c r="C6" s="119"/>
      <c r="D6" s="119"/>
      <c r="E6" s="119"/>
    </row>
    <row r="7" spans="1:5" ht="15" customHeight="1" x14ac:dyDescent="0.25">
      <c r="A7" s="119" t="s">
        <v>2</v>
      </c>
      <c r="B7" s="119"/>
      <c r="C7" s="119"/>
      <c r="D7" s="119"/>
      <c r="E7" s="119"/>
    </row>
    <row r="8" spans="1:5" x14ac:dyDescent="0.25">
      <c r="A8" s="124" t="s">
        <v>3</v>
      </c>
      <c r="B8" s="125"/>
      <c r="C8" s="125"/>
      <c r="D8" s="125"/>
      <c r="E8" s="126"/>
    </row>
    <row r="9" spans="1:5" x14ac:dyDescent="0.25">
      <c r="A9" s="124" t="s">
        <v>4</v>
      </c>
      <c r="B9" s="126"/>
      <c r="C9" s="38" t="s">
        <v>248</v>
      </c>
      <c r="D9" s="39"/>
      <c r="E9" s="40"/>
    </row>
    <row r="10" spans="1:5" ht="15" customHeight="1" x14ac:dyDescent="0.25">
      <c r="A10" s="120"/>
      <c r="B10" s="120"/>
      <c r="C10" s="120"/>
      <c r="D10" s="120"/>
      <c r="E10" s="120"/>
    </row>
    <row r="11" spans="1:5" x14ac:dyDescent="0.25">
      <c r="A11" s="4"/>
      <c r="B11" s="65"/>
      <c r="C11" s="65"/>
    </row>
    <row r="12" spans="1:5" ht="15" customHeight="1" x14ac:dyDescent="0.25">
      <c r="A12" s="119" t="s">
        <v>5</v>
      </c>
      <c r="B12" s="119"/>
      <c r="C12" s="119"/>
      <c r="D12" s="119"/>
      <c r="E12" s="119"/>
    </row>
    <row r="13" spans="1:5" x14ac:dyDescent="0.25">
      <c r="A13" s="49" t="s">
        <v>6</v>
      </c>
      <c r="B13" s="130" t="s">
        <v>7</v>
      </c>
      <c r="C13" s="131"/>
      <c r="D13" s="127"/>
      <c r="E13" s="127"/>
    </row>
    <row r="14" spans="1:5" ht="15" customHeight="1" x14ac:dyDescent="0.25">
      <c r="A14" s="49" t="s">
        <v>8</v>
      </c>
      <c r="B14" s="130" t="s">
        <v>9</v>
      </c>
      <c r="C14" s="131"/>
      <c r="D14" s="120" t="s">
        <v>10</v>
      </c>
      <c r="E14" s="120"/>
    </row>
    <row r="15" spans="1:5" ht="45" customHeight="1" x14ac:dyDescent="0.25">
      <c r="A15" s="49" t="s">
        <v>11</v>
      </c>
      <c r="B15" s="130" t="s">
        <v>12</v>
      </c>
      <c r="C15" s="131"/>
      <c r="D15" s="128" t="str">
        <f>'QUAD SAL'!C11</f>
        <v>DF000010/2019 e TA DF000046/2019 SEAC/SINDSERVIÇOS</v>
      </c>
      <c r="E15" s="128"/>
    </row>
    <row r="16" spans="1:5" ht="15" customHeight="1" x14ac:dyDescent="0.25">
      <c r="A16" s="49" t="s">
        <v>13</v>
      </c>
      <c r="B16" s="130" t="s">
        <v>14</v>
      </c>
      <c r="C16" s="131"/>
      <c r="D16" s="120" t="s">
        <v>15</v>
      </c>
      <c r="E16" s="120"/>
    </row>
    <row r="17" spans="1:5" x14ac:dyDescent="0.25">
      <c r="A17" s="46"/>
      <c r="B17" s="47"/>
      <c r="C17" s="47"/>
      <c r="D17" s="48"/>
      <c r="E17" s="48"/>
    </row>
    <row r="18" spans="1:5" ht="15" customHeight="1" x14ac:dyDescent="0.25">
      <c r="A18" s="129" t="s">
        <v>16</v>
      </c>
      <c r="B18" s="129"/>
      <c r="C18" s="119"/>
      <c r="D18" s="119"/>
      <c r="E18" s="119"/>
    </row>
    <row r="19" spans="1:5" ht="48" customHeight="1" x14ac:dyDescent="0.25">
      <c r="A19" s="119" t="s">
        <v>17</v>
      </c>
      <c r="B19" s="119"/>
      <c r="C19" s="42" t="s">
        <v>18</v>
      </c>
      <c r="D19" s="119" t="s">
        <v>19</v>
      </c>
      <c r="E19" s="119"/>
    </row>
    <row r="20" spans="1:5" ht="15" customHeight="1" x14ac:dyDescent="0.25">
      <c r="A20" s="120" t="s">
        <v>20</v>
      </c>
      <c r="B20" s="120"/>
      <c r="C20" s="49" t="s">
        <v>21</v>
      </c>
      <c r="D20" s="120">
        <v>1</v>
      </c>
      <c r="E20" s="120"/>
    </row>
    <row r="21" spans="1:5" x14ac:dyDescent="0.25">
      <c r="A21" s="4"/>
      <c r="B21" s="65"/>
      <c r="C21" s="65"/>
    </row>
    <row r="22" spans="1:5" ht="15" customHeight="1" x14ac:dyDescent="0.25">
      <c r="A22" s="119" t="s">
        <v>22</v>
      </c>
      <c r="B22" s="119"/>
      <c r="C22" s="119"/>
      <c r="D22" s="119"/>
      <c r="E22" s="119"/>
    </row>
    <row r="23" spans="1:5" ht="15" customHeight="1" x14ac:dyDescent="0.25">
      <c r="A23" s="49">
        <v>1</v>
      </c>
      <c r="B23" s="130" t="s">
        <v>23</v>
      </c>
      <c r="C23" s="131"/>
      <c r="D23" s="120" t="str">
        <f>'QUAD SAL'!A12</f>
        <v>Encarregado Geral</v>
      </c>
      <c r="E23" s="120"/>
    </row>
    <row r="24" spans="1:5" x14ac:dyDescent="0.25">
      <c r="A24" s="49">
        <v>2</v>
      </c>
      <c r="B24" s="130" t="s">
        <v>24</v>
      </c>
      <c r="C24" s="131"/>
      <c r="D24" s="138">
        <v>0</v>
      </c>
      <c r="E24" s="138"/>
    </row>
    <row r="25" spans="1:5" ht="15" customHeight="1" x14ac:dyDescent="0.25">
      <c r="A25" s="49">
        <v>3</v>
      </c>
      <c r="B25" s="130" t="s">
        <v>25</v>
      </c>
      <c r="C25" s="131"/>
      <c r="D25" s="120" t="str">
        <f>'QUAD SAL'!B12</f>
        <v>Encarregado Geral</v>
      </c>
      <c r="E25" s="120"/>
    </row>
    <row r="26" spans="1:5" x14ac:dyDescent="0.25">
      <c r="A26" s="49">
        <v>4</v>
      </c>
      <c r="B26" s="130" t="s">
        <v>26</v>
      </c>
      <c r="C26" s="131"/>
      <c r="D26" s="127">
        <v>43466</v>
      </c>
      <c r="E26" s="127"/>
    </row>
    <row r="27" spans="1:5" x14ac:dyDescent="0.25">
      <c r="A27" s="49">
        <v>5</v>
      </c>
      <c r="B27" s="130" t="s">
        <v>27</v>
      </c>
      <c r="C27" s="131"/>
      <c r="D27" s="120">
        <f>'AN XII-4 RESUMO MO'!B11</f>
        <v>1</v>
      </c>
      <c r="E27" s="120"/>
    </row>
    <row r="28" spans="1:5" x14ac:dyDescent="0.25">
      <c r="A28" s="4"/>
      <c r="B28" s="65"/>
      <c r="C28" s="65"/>
    </row>
    <row r="29" spans="1:5" ht="15" customHeight="1" x14ac:dyDescent="0.25">
      <c r="A29" s="119" t="s">
        <v>28</v>
      </c>
      <c r="B29" s="119"/>
      <c r="C29" s="119"/>
      <c r="D29" s="119"/>
      <c r="E29" s="119"/>
    </row>
    <row r="30" spans="1:5" x14ac:dyDescent="0.25">
      <c r="A30" s="42" t="s">
        <v>29</v>
      </c>
      <c r="B30" s="134" t="s">
        <v>30</v>
      </c>
      <c r="C30" s="134"/>
      <c r="D30" s="134"/>
      <c r="E30" s="42" t="s">
        <v>31</v>
      </c>
    </row>
    <row r="31" spans="1:5" x14ac:dyDescent="0.25">
      <c r="A31" s="49" t="s">
        <v>6</v>
      </c>
      <c r="B31" s="135" t="s">
        <v>32</v>
      </c>
      <c r="C31" s="135"/>
      <c r="D31" s="135"/>
      <c r="E31" s="44">
        <f>D24</f>
        <v>0</v>
      </c>
    </row>
    <row r="32" spans="1:5" x14ac:dyDescent="0.25">
      <c r="A32" s="49" t="s">
        <v>8</v>
      </c>
      <c r="B32" s="135" t="s">
        <v>33</v>
      </c>
      <c r="C32" s="135"/>
      <c r="D32" s="135"/>
      <c r="E32" s="44">
        <f>'QUAD SAL'!F12</f>
        <v>0</v>
      </c>
    </row>
    <row r="33" spans="1:5" x14ac:dyDescent="0.25">
      <c r="A33" s="49" t="s">
        <v>11</v>
      </c>
      <c r="B33" s="135" t="s">
        <v>34</v>
      </c>
      <c r="C33" s="135"/>
      <c r="D33" s="135"/>
      <c r="E33" s="44">
        <f>'QUAD SAL'!E12</f>
        <v>0</v>
      </c>
    </row>
    <row r="34" spans="1:5" x14ac:dyDescent="0.25">
      <c r="A34" s="49" t="s">
        <v>13</v>
      </c>
      <c r="B34" s="135" t="s">
        <v>35</v>
      </c>
      <c r="C34" s="135"/>
      <c r="D34" s="135"/>
      <c r="E34" s="44">
        <v>0</v>
      </c>
    </row>
    <row r="35" spans="1:5" x14ac:dyDescent="0.25">
      <c r="A35" s="49" t="s">
        <v>36</v>
      </c>
      <c r="B35" s="135" t="s">
        <v>37</v>
      </c>
      <c r="C35" s="135"/>
      <c r="D35" s="135"/>
      <c r="E35" s="44">
        <v>0</v>
      </c>
    </row>
    <row r="36" spans="1:5" x14ac:dyDescent="0.25">
      <c r="A36" s="49" t="s">
        <v>38</v>
      </c>
      <c r="B36" s="135" t="s">
        <v>39</v>
      </c>
      <c r="C36" s="135"/>
      <c r="D36" s="135"/>
      <c r="E36" s="44">
        <v>0</v>
      </c>
    </row>
    <row r="37" spans="1:5" x14ac:dyDescent="0.25">
      <c r="A37" s="49" t="s">
        <v>40</v>
      </c>
      <c r="B37" s="135" t="s">
        <v>41</v>
      </c>
      <c r="C37" s="135"/>
      <c r="D37" s="135"/>
      <c r="E37" s="44">
        <v>0</v>
      </c>
    </row>
    <row r="38" spans="1:5" ht="15" customHeight="1" x14ac:dyDescent="0.25">
      <c r="A38" s="116" t="s">
        <v>42</v>
      </c>
      <c r="B38" s="116"/>
      <c r="C38" s="116"/>
      <c r="D38" s="116"/>
      <c r="E38" s="45">
        <f>SUM(E31:E37)</f>
        <v>0</v>
      </c>
    </row>
    <row r="39" spans="1:5" x14ac:dyDescent="0.25">
      <c r="A39" s="4"/>
      <c r="B39" s="65"/>
      <c r="C39" s="65"/>
    </row>
    <row r="40" spans="1:5" x14ac:dyDescent="0.25">
      <c r="A40" s="4"/>
      <c r="B40" s="65"/>
      <c r="C40" s="65"/>
    </row>
    <row r="41" spans="1:5" ht="15" customHeight="1" x14ac:dyDescent="0.25">
      <c r="A41" s="140" t="s">
        <v>43</v>
      </c>
      <c r="B41" s="141"/>
      <c r="C41" s="141"/>
      <c r="D41" s="141"/>
      <c r="E41" s="142"/>
    </row>
    <row r="42" spans="1:5" x14ac:dyDescent="0.25">
      <c r="A42" s="42" t="s">
        <v>44</v>
      </c>
      <c r="B42" s="134" t="s">
        <v>45</v>
      </c>
      <c r="C42" s="134"/>
      <c r="D42" s="134"/>
      <c r="E42" s="23" t="s">
        <v>31</v>
      </c>
    </row>
    <row r="43" spans="1:5" x14ac:dyDescent="0.25">
      <c r="A43" s="49" t="s">
        <v>6</v>
      </c>
      <c r="B43" s="135" t="s">
        <v>46</v>
      </c>
      <c r="C43" s="135"/>
      <c r="D43" s="135"/>
      <c r="E43" s="36">
        <v>0</v>
      </c>
    </row>
    <row r="44" spans="1:5" x14ac:dyDescent="0.25">
      <c r="A44" s="49" t="s">
        <v>47</v>
      </c>
      <c r="B44" s="135" t="s">
        <v>48</v>
      </c>
      <c r="C44" s="135"/>
      <c r="D44" s="135"/>
      <c r="E44" s="36">
        <f>ROUND((E31*6%),2)</f>
        <v>0</v>
      </c>
    </row>
    <row r="45" spans="1:5" x14ac:dyDescent="0.25">
      <c r="A45" s="49" t="s">
        <v>8</v>
      </c>
      <c r="B45" s="135" t="s">
        <v>49</v>
      </c>
      <c r="C45" s="135"/>
      <c r="D45" s="135"/>
      <c r="E45" s="36">
        <v>0</v>
      </c>
    </row>
    <row r="46" spans="1:5" x14ac:dyDescent="0.25">
      <c r="A46" s="49" t="s">
        <v>11</v>
      </c>
      <c r="B46" s="135" t="s">
        <v>50</v>
      </c>
      <c r="C46" s="135"/>
      <c r="D46" s="135"/>
      <c r="E46" s="36">
        <v>0</v>
      </c>
    </row>
    <row r="47" spans="1:5" x14ac:dyDescent="0.25">
      <c r="A47" s="49" t="s">
        <v>13</v>
      </c>
      <c r="B47" s="135" t="s">
        <v>51</v>
      </c>
      <c r="C47" s="135"/>
      <c r="D47" s="135"/>
      <c r="E47" s="36">
        <f>0</f>
        <v>0</v>
      </c>
    </row>
    <row r="48" spans="1:5" x14ac:dyDescent="0.25">
      <c r="A48" s="49" t="s">
        <v>36</v>
      </c>
      <c r="B48" s="135" t="s">
        <v>52</v>
      </c>
      <c r="C48" s="135"/>
      <c r="D48" s="135"/>
      <c r="E48" s="36">
        <v>0</v>
      </c>
    </row>
    <row r="49" spans="1:5" x14ac:dyDescent="0.25">
      <c r="A49" s="49" t="s">
        <v>38</v>
      </c>
      <c r="B49" s="135" t="s">
        <v>249</v>
      </c>
      <c r="C49" s="135"/>
      <c r="D49" s="135"/>
      <c r="E49" s="36">
        <v>0</v>
      </c>
    </row>
    <row r="50" spans="1:5" ht="15" customHeight="1" x14ac:dyDescent="0.25">
      <c r="A50" s="116" t="s">
        <v>54</v>
      </c>
      <c r="B50" s="116"/>
      <c r="C50" s="116"/>
      <c r="D50" s="116"/>
      <c r="E50" s="37">
        <f>SUM(E43:E49)</f>
        <v>0</v>
      </c>
    </row>
    <row r="51" spans="1:5" ht="15" customHeight="1" x14ac:dyDescent="0.25">
      <c r="A51" s="136" t="s">
        <v>55</v>
      </c>
      <c r="B51" s="133"/>
      <c r="C51" s="133"/>
      <c r="D51" s="133"/>
      <c r="E51" s="133"/>
    </row>
    <row r="52" spans="1:5" x14ac:dyDescent="0.25">
      <c r="A52" s="4"/>
      <c r="B52" s="65"/>
      <c r="C52" s="65"/>
    </row>
    <row r="53" spans="1:5" x14ac:dyDescent="0.25">
      <c r="A53" s="4"/>
      <c r="B53" s="65"/>
      <c r="C53" s="65"/>
    </row>
    <row r="54" spans="1:5" ht="15" customHeight="1" x14ac:dyDescent="0.25">
      <c r="A54" s="119" t="s">
        <v>56</v>
      </c>
      <c r="B54" s="119"/>
      <c r="C54" s="119"/>
      <c r="D54" s="119"/>
      <c r="E54" s="119"/>
    </row>
    <row r="55" spans="1:5" x14ac:dyDescent="0.25">
      <c r="A55" s="41" t="s">
        <v>57</v>
      </c>
      <c r="B55" s="139" t="s">
        <v>58</v>
      </c>
      <c r="C55" s="139"/>
      <c r="D55" s="139"/>
      <c r="E55" s="17" t="s">
        <v>31</v>
      </c>
    </row>
    <row r="56" spans="1:5" x14ac:dyDescent="0.25">
      <c r="A56" s="49" t="s">
        <v>6</v>
      </c>
      <c r="B56" s="135" t="s">
        <v>59</v>
      </c>
      <c r="C56" s="135"/>
      <c r="D56" s="135"/>
      <c r="E56" s="36"/>
    </row>
    <row r="57" spans="1:5" ht="30" customHeight="1" x14ac:dyDescent="0.25">
      <c r="A57" s="49" t="s">
        <v>8</v>
      </c>
      <c r="B57" s="135" t="s">
        <v>60</v>
      </c>
      <c r="C57" s="135"/>
      <c r="D57" s="135"/>
      <c r="E57" s="36">
        <v>0</v>
      </c>
    </row>
    <row r="58" spans="1:5" x14ac:dyDescent="0.25">
      <c r="A58" s="49" t="s">
        <v>11</v>
      </c>
      <c r="B58" s="135" t="s">
        <v>61</v>
      </c>
      <c r="C58" s="135"/>
      <c r="D58" s="135"/>
      <c r="E58" s="36"/>
    </row>
    <row r="59" spans="1:5" x14ac:dyDescent="0.25">
      <c r="A59" s="49" t="s">
        <v>13</v>
      </c>
      <c r="B59" s="135" t="s">
        <v>62</v>
      </c>
      <c r="C59" s="135"/>
      <c r="D59" s="135"/>
      <c r="E59" s="36">
        <v>0</v>
      </c>
    </row>
    <row r="60" spans="1:5" ht="15" customHeight="1" x14ac:dyDescent="0.25">
      <c r="A60" s="116" t="s">
        <v>63</v>
      </c>
      <c r="B60" s="116"/>
      <c r="C60" s="116"/>
      <c r="D60" s="116"/>
      <c r="E60" s="37">
        <f>SUM(E56:E59)</f>
        <v>0</v>
      </c>
    </row>
    <row r="61" spans="1:5" ht="15" customHeight="1" x14ac:dyDescent="0.25">
      <c r="A61" s="132" t="s">
        <v>64</v>
      </c>
      <c r="B61" s="133"/>
      <c r="C61" s="133"/>
      <c r="D61" s="133"/>
      <c r="E61" s="133"/>
    </row>
    <row r="62" spans="1:5" x14ac:dyDescent="0.25">
      <c r="A62" s="4"/>
      <c r="B62" s="65"/>
      <c r="C62" s="65"/>
    </row>
    <row r="63" spans="1:5" x14ac:dyDescent="0.25">
      <c r="A63" s="109" t="s">
        <v>65</v>
      </c>
      <c r="B63" s="110"/>
      <c r="C63" s="110"/>
      <c r="D63" s="110"/>
      <c r="E63" s="111"/>
    </row>
    <row r="64" spans="1:5" x14ac:dyDescent="0.25">
      <c r="A64" s="109" t="s">
        <v>66</v>
      </c>
      <c r="B64" s="110"/>
      <c r="C64" s="110"/>
      <c r="D64" s="110"/>
      <c r="E64" s="111"/>
    </row>
    <row r="65" spans="1:5" ht="15" customHeight="1" x14ac:dyDescent="0.25">
      <c r="A65" s="7" t="s">
        <v>67</v>
      </c>
      <c r="B65" s="117" t="s">
        <v>68</v>
      </c>
      <c r="C65" s="118"/>
      <c r="D65" s="7" t="s">
        <v>69</v>
      </c>
      <c r="E65" s="7" t="s">
        <v>31</v>
      </c>
    </row>
    <row r="66" spans="1:5" ht="15" customHeight="1" x14ac:dyDescent="0.25">
      <c r="A66" s="5" t="s">
        <v>6</v>
      </c>
      <c r="B66" s="114" t="s">
        <v>70</v>
      </c>
      <c r="C66" s="115"/>
      <c r="D66" s="43">
        <v>0.2</v>
      </c>
      <c r="E66" s="34">
        <f>ROUND(($E$38*D66),2)</f>
        <v>0</v>
      </c>
    </row>
    <row r="67" spans="1:5" x14ac:dyDescent="0.25">
      <c r="A67" s="5" t="s">
        <v>8</v>
      </c>
      <c r="B67" s="114" t="s">
        <v>71</v>
      </c>
      <c r="C67" s="115"/>
      <c r="D67" s="43">
        <v>1.4999999999999999E-2</v>
      </c>
      <c r="E67" s="34">
        <f t="shared" ref="E67:E73" si="0">ROUND(($E$38*D67),2)</f>
        <v>0</v>
      </c>
    </row>
    <row r="68" spans="1:5" x14ac:dyDescent="0.25">
      <c r="A68" s="5" t="s">
        <v>11</v>
      </c>
      <c r="B68" s="114" t="s">
        <v>72</v>
      </c>
      <c r="C68" s="115"/>
      <c r="D68" s="43">
        <v>0.01</v>
      </c>
      <c r="E68" s="34">
        <f t="shared" si="0"/>
        <v>0</v>
      </c>
    </row>
    <row r="69" spans="1:5" x14ac:dyDescent="0.25">
      <c r="A69" s="5" t="s">
        <v>13</v>
      </c>
      <c r="B69" s="114" t="s">
        <v>73</v>
      </c>
      <c r="C69" s="115"/>
      <c r="D69" s="43">
        <v>2E-3</v>
      </c>
      <c r="E69" s="34">
        <f t="shared" si="0"/>
        <v>0</v>
      </c>
    </row>
    <row r="70" spans="1:5" x14ac:dyDescent="0.25">
      <c r="A70" s="5" t="s">
        <v>36</v>
      </c>
      <c r="B70" s="114" t="s">
        <v>74</v>
      </c>
      <c r="C70" s="115"/>
      <c r="D70" s="43">
        <v>2.5000000000000001E-2</v>
      </c>
      <c r="E70" s="34">
        <f t="shared" si="0"/>
        <v>0</v>
      </c>
    </row>
    <row r="71" spans="1:5" x14ac:dyDescent="0.25">
      <c r="A71" s="5" t="s">
        <v>38</v>
      </c>
      <c r="B71" s="114" t="s">
        <v>75</v>
      </c>
      <c r="C71" s="115"/>
      <c r="D71" s="43">
        <v>0.08</v>
      </c>
      <c r="E71" s="34">
        <f t="shared" si="0"/>
        <v>0</v>
      </c>
    </row>
    <row r="72" spans="1:5" x14ac:dyDescent="0.25">
      <c r="A72" s="5" t="s">
        <v>40</v>
      </c>
      <c r="B72" s="114" t="s">
        <v>76</v>
      </c>
      <c r="C72" s="115"/>
      <c r="D72" s="43">
        <v>0.06</v>
      </c>
      <c r="E72" s="34">
        <f t="shared" si="0"/>
        <v>0</v>
      </c>
    </row>
    <row r="73" spans="1:5" x14ac:dyDescent="0.25">
      <c r="A73" s="8" t="s">
        <v>77</v>
      </c>
      <c r="B73" s="112" t="s">
        <v>78</v>
      </c>
      <c r="C73" s="113"/>
      <c r="D73" s="50">
        <v>6.0000000000000001E-3</v>
      </c>
      <c r="E73" s="34">
        <f t="shared" si="0"/>
        <v>0</v>
      </c>
    </row>
    <row r="74" spans="1:5" x14ac:dyDescent="0.25">
      <c r="A74" s="116" t="s">
        <v>79</v>
      </c>
      <c r="B74" s="116"/>
      <c r="C74" s="116"/>
      <c r="D74" s="51">
        <f>SUM(D66:D73)</f>
        <v>0.39800000000000008</v>
      </c>
      <c r="E74" s="37">
        <f>SUM(E66:E73)</f>
        <v>0</v>
      </c>
    </row>
    <row r="75" spans="1:5" x14ac:dyDescent="0.25">
      <c r="A75" s="4"/>
      <c r="B75" s="65"/>
      <c r="C75" s="65"/>
    </row>
    <row r="76" spans="1:5" x14ac:dyDescent="0.25">
      <c r="A76" s="109" t="s">
        <v>80</v>
      </c>
      <c r="B76" s="110"/>
      <c r="C76" s="110"/>
      <c r="D76" s="110"/>
      <c r="E76" s="111"/>
    </row>
    <row r="77" spans="1:5" ht="15" customHeight="1" x14ac:dyDescent="0.25">
      <c r="A77" s="7" t="s">
        <v>81</v>
      </c>
      <c r="B77" s="117" t="s">
        <v>82</v>
      </c>
      <c r="C77" s="118"/>
      <c r="D77" s="7" t="s">
        <v>69</v>
      </c>
      <c r="E77" s="7" t="s">
        <v>31</v>
      </c>
    </row>
    <row r="78" spans="1:5" ht="15" customHeight="1" x14ac:dyDescent="0.25">
      <c r="A78" s="5" t="s">
        <v>6</v>
      </c>
      <c r="B78" s="114" t="s">
        <v>234</v>
      </c>
      <c r="C78" s="115"/>
      <c r="D78" s="43">
        <v>8.3299999999999999E-2</v>
      </c>
      <c r="E78" s="34">
        <f t="shared" ref="E78" si="1">ROUND(($E$38*D78),2)</f>
        <v>0</v>
      </c>
    </row>
    <row r="79" spans="1:5" ht="15" customHeight="1" x14ac:dyDescent="0.25">
      <c r="A79" s="5"/>
      <c r="B79" s="121" t="s">
        <v>83</v>
      </c>
      <c r="C79" s="123"/>
      <c r="D79" s="54">
        <f>SUM(D78)</f>
        <v>8.3299999999999999E-2</v>
      </c>
      <c r="E79" s="55">
        <f>SUM(E78)</f>
        <v>0</v>
      </c>
    </row>
    <row r="80" spans="1:5" ht="15" customHeight="1" x14ac:dyDescent="0.25">
      <c r="A80" s="52" t="s">
        <v>8</v>
      </c>
      <c r="B80" s="114" t="s">
        <v>84</v>
      </c>
      <c r="C80" s="115"/>
      <c r="D80" s="50">
        <f>(D74*D79)</f>
        <v>3.3153400000000006E-2</v>
      </c>
      <c r="E80" s="34">
        <f t="shared" ref="E80:E81" si="2">ROUND(($E$38*D80),2)</f>
        <v>0</v>
      </c>
    </row>
    <row r="81" spans="1:5" ht="30" customHeight="1" x14ac:dyDescent="0.25">
      <c r="A81" s="5" t="s">
        <v>11</v>
      </c>
      <c r="B81" s="114" t="s">
        <v>240</v>
      </c>
      <c r="C81" s="115"/>
      <c r="D81" s="43">
        <v>0.121</v>
      </c>
      <c r="E81" s="34">
        <f t="shared" si="2"/>
        <v>0</v>
      </c>
    </row>
    <row r="82" spans="1:5" x14ac:dyDescent="0.25">
      <c r="A82" s="116" t="s">
        <v>79</v>
      </c>
      <c r="B82" s="116"/>
      <c r="C82" s="116"/>
      <c r="D82" s="53">
        <f>SUM(D79:D81)</f>
        <v>0.23745340000000001</v>
      </c>
      <c r="E82" s="35">
        <f>SUM(E79:E81)</f>
        <v>0</v>
      </c>
    </row>
    <row r="83" spans="1:5" x14ac:dyDescent="0.25">
      <c r="A83" s="4"/>
      <c r="B83" s="65"/>
      <c r="C83" s="65"/>
    </row>
    <row r="84" spans="1:5" x14ac:dyDescent="0.25">
      <c r="A84" s="109" t="s">
        <v>85</v>
      </c>
      <c r="B84" s="110"/>
      <c r="C84" s="110"/>
      <c r="D84" s="110"/>
      <c r="E84" s="111"/>
    </row>
    <row r="85" spans="1:5" ht="15" customHeight="1" x14ac:dyDescent="0.25">
      <c r="A85" s="7" t="s">
        <v>86</v>
      </c>
      <c r="B85" s="117" t="s">
        <v>87</v>
      </c>
      <c r="C85" s="118"/>
      <c r="D85" s="7" t="s">
        <v>69</v>
      </c>
      <c r="E85" s="7" t="s">
        <v>31</v>
      </c>
    </row>
    <row r="86" spans="1:5" ht="30" customHeight="1" x14ac:dyDescent="0.25">
      <c r="A86" s="5" t="s">
        <v>6</v>
      </c>
      <c r="B86" s="114" t="s">
        <v>235</v>
      </c>
      <c r="C86" s="115"/>
      <c r="D86" s="43"/>
      <c r="E86" s="34">
        <f t="shared" ref="E86:E87" si="3">ROUND(($E$38*D86),2)</f>
        <v>0</v>
      </c>
    </row>
    <row r="87" spans="1:5" ht="15" customHeight="1" x14ac:dyDescent="0.25">
      <c r="A87" s="8" t="s">
        <v>8</v>
      </c>
      <c r="B87" s="112" t="s">
        <v>88</v>
      </c>
      <c r="C87" s="113"/>
      <c r="D87" s="43">
        <f>D74*D86</f>
        <v>0</v>
      </c>
      <c r="E87" s="34">
        <f t="shared" si="3"/>
        <v>0</v>
      </c>
    </row>
    <row r="88" spans="1:5" x14ac:dyDescent="0.25">
      <c r="A88" s="116" t="s">
        <v>79</v>
      </c>
      <c r="B88" s="116"/>
      <c r="C88" s="116"/>
      <c r="D88" s="53">
        <f>SUM(D86:D87)</f>
        <v>0</v>
      </c>
      <c r="E88" s="35">
        <f>SUM(E86:E87)</f>
        <v>0</v>
      </c>
    </row>
    <row r="89" spans="1:5" x14ac:dyDescent="0.25">
      <c r="A89" s="4"/>
      <c r="B89" s="65"/>
      <c r="C89" s="65"/>
    </row>
    <row r="90" spans="1:5" x14ac:dyDescent="0.25">
      <c r="A90" s="109" t="s">
        <v>89</v>
      </c>
      <c r="B90" s="110"/>
      <c r="C90" s="110"/>
      <c r="D90" s="110"/>
      <c r="E90" s="111"/>
    </row>
    <row r="91" spans="1:5" ht="15" customHeight="1" x14ac:dyDescent="0.25">
      <c r="A91" s="7" t="s">
        <v>90</v>
      </c>
      <c r="B91" s="117" t="s">
        <v>91</v>
      </c>
      <c r="C91" s="118"/>
      <c r="D91" s="7" t="s">
        <v>69</v>
      </c>
      <c r="E91" s="7" t="s">
        <v>31</v>
      </c>
    </row>
    <row r="92" spans="1:5" ht="15" customHeight="1" x14ac:dyDescent="0.25">
      <c r="A92" s="5" t="s">
        <v>6</v>
      </c>
      <c r="B92" s="114" t="s">
        <v>236</v>
      </c>
      <c r="C92" s="115"/>
      <c r="D92" s="43">
        <v>1.8100000000000002E-2</v>
      </c>
      <c r="E92" s="34">
        <f t="shared" ref="E92:E97" si="4">ROUND(($E$38*D92),2)</f>
        <v>0</v>
      </c>
    </row>
    <row r="93" spans="1:5" ht="15" customHeight="1" x14ac:dyDescent="0.25">
      <c r="A93" s="5" t="s">
        <v>8</v>
      </c>
      <c r="B93" s="114" t="s">
        <v>92</v>
      </c>
      <c r="C93" s="115"/>
      <c r="D93" s="43">
        <f>D71*D92</f>
        <v>1.4480000000000001E-3</v>
      </c>
      <c r="E93" s="34">
        <f t="shared" si="4"/>
        <v>0</v>
      </c>
    </row>
    <row r="94" spans="1:5" ht="30" customHeight="1" x14ac:dyDescent="0.25">
      <c r="A94" s="5" t="s">
        <v>11</v>
      </c>
      <c r="B94" s="114" t="s">
        <v>237</v>
      </c>
      <c r="C94" s="115"/>
      <c r="D94" s="43">
        <v>4.2500000000000003E-2</v>
      </c>
      <c r="E94" s="34">
        <f t="shared" si="4"/>
        <v>0</v>
      </c>
    </row>
    <row r="95" spans="1:5" ht="15" customHeight="1" x14ac:dyDescent="0.25">
      <c r="A95" s="5" t="s">
        <v>13</v>
      </c>
      <c r="B95" s="114" t="s">
        <v>238</v>
      </c>
      <c r="C95" s="115"/>
      <c r="D95" s="43">
        <v>2.8999999999999998E-3</v>
      </c>
      <c r="E95" s="34">
        <f t="shared" si="4"/>
        <v>0</v>
      </c>
    </row>
    <row r="96" spans="1:5" ht="15" customHeight="1" x14ac:dyDescent="0.25">
      <c r="A96" s="5" t="s">
        <v>36</v>
      </c>
      <c r="B96" s="114" t="s">
        <v>93</v>
      </c>
      <c r="C96" s="115"/>
      <c r="D96" s="43">
        <f>D74*D95</f>
        <v>1.1542000000000002E-3</v>
      </c>
      <c r="E96" s="34">
        <f t="shared" si="4"/>
        <v>0</v>
      </c>
    </row>
    <row r="97" spans="1:6" ht="30" customHeight="1" x14ac:dyDescent="0.25">
      <c r="A97" s="5" t="s">
        <v>38</v>
      </c>
      <c r="B97" s="114" t="s">
        <v>239</v>
      </c>
      <c r="C97" s="115"/>
      <c r="D97" s="43">
        <v>7.4999999999999997E-3</v>
      </c>
      <c r="E97" s="34">
        <f t="shared" si="4"/>
        <v>0</v>
      </c>
    </row>
    <row r="98" spans="1:6" x14ac:dyDescent="0.25">
      <c r="A98" s="116" t="s">
        <v>79</v>
      </c>
      <c r="B98" s="116"/>
      <c r="C98" s="116"/>
      <c r="D98" s="53">
        <f>SUM(D92:D97)</f>
        <v>7.3602200000000007E-2</v>
      </c>
      <c r="E98" s="35">
        <f>SUM(E92:E97)</f>
        <v>0</v>
      </c>
    </row>
    <row r="99" spans="1:6" x14ac:dyDescent="0.25">
      <c r="A99" s="4"/>
      <c r="B99" s="65"/>
      <c r="C99" s="65"/>
    </row>
    <row r="100" spans="1:6" x14ac:dyDescent="0.25">
      <c r="A100" s="109" t="s">
        <v>95</v>
      </c>
      <c r="B100" s="110"/>
      <c r="C100" s="110"/>
      <c r="D100" s="110"/>
      <c r="E100" s="111"/>
    </row>
    <row r="101" spans="1:6" ht="15" customHeight="1" x14ac:dyDescent="0.25">
      <c r="A101" s="7" t="s">
        <v>96</v>
      </c>
      <c r="B101" s="117" t="s">
        <v>97</v>
      </c>
      <c r="C101" s="118"/>
      <c r="D101" s="7" t="s">
        <v>69</v>
      </c>
      <c r="E101" s="7" t="s">
        <v>31</v>
      </c>
    </row>
    <row r="102" spans="1:6" ht="30" customHeight="1" x14ac:dyDescent="0.25">
      <c r="A102" s="5" t="s">
        <v>6</v>
      </c>
      <c r="B102" s="114" t="s">
        <v>241</v>
      </c>
      <c r="C102" s="115"/>
      <c r="D102" s="43">
        <v>9.4999999999999998E-3</v>
      </c>
      <c r="E102" s="34">
        <f t="shared" ref="E102:E107" si="5">ROUND(($E$38*D102),2)</f>
        <v>0</v>
      </c>
    </row>
    <row r="103" spans="1:6" ht="15" customHeight="1" x14ac:dyDescent="0.25">
      <c r="A103" s="5" t="s">
        <v>8</v>
      </c>
      <c r="B103" s="114" t="s">
        <v>242</v>
      </c>
      <c r="C103" s="115"/>
      <c r="D103" s="43"/>
      <c r="E103" s="34">
        <f t="shared" si="5"/>
        <v>0</v>
      </c>
    </row>
    <row r="104" spans="1:6" ht="30" customHeight="1" x14ac:dyDescent="0.25">
      <c r="A104" s="5" t="s">
        <v>11</v>
      </c>
      <c r="B104" s="114" t="s">
        <v>244</v>
      </c>
      <c r="C104" s="115"/>
      <c r="D104" s="43"/>
      <c r="E104" s="34">
        <f t="shared" si="5"/>
        <v>0</v>
      </c>
    </row>
    <row r="105" spans="1:6" ht="15" customHeight="1" x14ac:dyDescent="0.25">
      <c r="A105" s="5" t="s">
        <v>13</v>
      </c>
      <c r="B105" s="114" t="s">
        <v>243</v>
      </c>
      <c r="C105" s="115"/>
      <c r="D105" s="43"/>
      <c r="E105" s="34">
        <f t="shared" si="5"/>
        <v>0</v>
      </c>
    </row>
    <row r="106" spans="1:6" ht="15" customHeight="1" x14ac:dyDescent="0.25">
      <c r="A106" s="5" t="s">
        <v>36</v>
      </c>
      <c r="B106" s="114" t="s">
        <v>245</v>
      </c>
      <c r="C106" s="115"/>
      <c r="D106" s="43"/>
      <c r="E106" s="34">
        <f t="shared" si="5"/>
        <v>0</v>
      </c>
      <c r="F106" s="66"/>
    </row>
    <row r="107" spans="1:6" ht="15" customHeight="1" x14ac:dyDescent="0.25">
      <c r="A107" s="5" t="s">
        <v>38</v>
      </c>
      <c r="B107" s="114" t="s">
        <v>246</v>
      </c>
      <c r="C107" s="115"/>
      <c r="D107" s="43"/>
      <c r="E107" s="34">
        <f t="shared" si="5"/>
        <v>0</v>
      </c>
    </row>
    <row r="108" spans="1:6" x14ac:dyDescent="0.25">
      <c r="A108" s="116" t="s">
        <v>83</v>
      </c>
      <c r="B108" s="116"/>
      <c r="C108" s="116"/>
      <c r="D108" s="53">
        <f>SUM(D102:D107)</f>
        <v>9.4999999999999998E-3</v>
      </c>
      <c r="E108" s="35">
        <f>SUM(E102:E107)</f>
        <v>0</v>
      </c>
    </row>
    <row r="109" spans="1:6" ht="30" customHeight="1" x14ac:dyDescent="0.25">
      <c r="A109" s="5" t="s">
        <v>40</v>
      </c>
      <c r="B109" s="114" t="s">
        <v>247</v>
      </c>
      <c r="C109" s="115"/>
      <c r="D109" s="43">
        <f>D74*(D82+D108)</f>
        <v>9.8287453200000027E-2</v>
      </c>
      <c r="E109" s="34">
        <f t="shared" ref="E109" si="6">ROUND(($E$38*D109),2)</f>
        <v>0</v>
      </c>
    </row>
    <row r="110" spans="1:6" x14ac:dyDescent="0.25">
      <c r="A110" s="116" t="s">
        <v>79</v>
      </c>
      <c r="B110" s="116"/>
      <c r="C110" s="116"/>
      <c r="D110" s="53">
        <f>SUM(D108:D109)</f>
        <v>0.10778745320000002</v>
      </c>
      <c r="E110" s="35">
        <f>SUM(E108:E109)</f>
        <v>0</v>
      </c>
    </row>
    <row r="111" spans="1:6" x14ac:dyDescent="0.25">
      <c r="A111" s="4"/>
      <c r="B111" s="65"/>
      <c r="C111" s="65"/>
    </row>
    <row r="112" spans="1:6" ht="15" customHeight="1" x14ac:dyDescent="0.25">
      <c r="A112" s="119" t="s">
        <v>98</v>
      </c>
      <c r="B112" s="119"/>
      <c r="C112" s="119"/>
      <c r="D112" s="119"/>
      <c r="E112" s="119"/>
    </row>
    <row r="113" spans="1:5" ht="15" customHeight="1" x14ac:dyDescent="0.25">
      <c r="A113" s="26">
        <v>4</v>
      </c>
      <c r="B113" s="144" t="s">
        <v>99</v>
      </c>
      <c r="C113" s="145"/>
      <c r="D113" s="26" t="s">
        <v>69</v>
      </c>
      <c r="E113" s="26" t="s">
        <v>31</v>
      </c>
    </row>
    <row r="114" spans="1:5" ht="15" customHeight="1" x14ac:dyDescent="0.25">
      <c r="A114" s="5" t="s">
        <v>67</v>
      </c>
      <c r="B114" s="114" t="s">
        <v>100</v>
      </c>
      <c r="C114" s="115"/>
      <c r="D114" s="43">
        <f>D74</f>
        <v>0.39800000000000008</v>
      </c>
      <c r="E114" s="34">
        <f>E74</f>
        <v>0</v>
      </c>
    </row>
    <row r="115" spans="1:5" ht="15" customHeight="1" x14ac:dyDescent="0.25">
      <c r="A115" s="5" t="s">
        <v>81</v>
      </c>
      <c r="B115" s="114" t="s">
        <v>101</v>
      </c>
      <c r="C115" s="115"/>
      <c r="D115" s="43">
        <f>D82</f>
        <v>0.23745340000000001</v>
      </c>
      <c r="E115" s="34">
        <f>E82</f>
        <v>0</v>
      </c>
    </row>
    <row r="116" spans="1:5" ht="15" customHeight="1" x14ac:dyDescent="0.25">
      <c r="A116" s="5" t="s">
        <v>86</v>
      </c>
      <c r="B116" s="114" t="s">
        <v>87</v>
      </c>
      <c r="C116" s="115"/>
      <c r="D116" s="43">
        <f>D88</f>
        <v>0</v>
      </c>
      <c r="E116" s="34">
        <f>E88</f>
        <v>0</v>
      </c>
    </row>
    <row r="117" spans="1:5" ht="15" customHeight="1" x14ac:dyDescent="0.25">
      <c r="A117" s="5" t="s">
        <v>90</v>
      </c>
      <c r="B117" s="114" t="s">
        <v>102</v>
      </c>
      <c r="C117" s="115"/>
      <c r="D117" s="43">
        <f>D98</f>
        <v>7.3602200000000007E-2</v>
      </c>
      <c r="E117" s="34">
        <f>E98</f>
        <v>0</v>
      </c>
    </row>
    <row r="118" spans="1:5" ht="15" customHeight="1" x14ac:dyDescent="0.25">
      <c r="A118" s="5" t="s">
        <v>96</v>
      </c>
      <c r="B118" s="114" t="s">
        <v>103</v>
      </c>
      <c r="C118" s="115"/>
      <c r="D118" s="43">
        <f>D110</f>
        <v>0.10778745320000002</v>
      </c>
      <c r="E118" s="34">
        <f>E110</f>
        <v>0</v>
      </c>
    </row>
    <row r="119" spans="1:5" ht="15" customHeight="1" x14ac:dyDescent="0.25">
      <c r="A119" s="5" t="s">
        <v>104</v>
      </c>
      <c r="B119" s="114" t="s">
        <v>105</v>
      </c>
      <c r="C119" s="115"/>
      <c r="D119" s="43">
        <v>0</v>
      </c>
      <c r="E119" s="34">
        <v>0</v>
      </c>
    </row>
    <row r="120" spans="1:5" x14ac:dyDescent="0.25">
      <c r="A120" s="121" t="s">
        <v>94</v>
      </c>
      <c r="B120" s="122"/>
      <c r="C120" s="123"/>
      <c r="D120" s="56">
        <f>SUM(D114:D119)</f>
        <v>0.81684305320000017</v>
      </c>
      <c r="E120" s="35">
        <f>SUM(E114:E119)</f>
        <v>0</v>
      </c>
    </row>
    <row r="121" spans="1:5" x14ac:dyDescent="0.25">
      <c r="A121" s="4"/>
      <c r="B121" s="65"/>
      <c r="C121" s="65"/>
    </row>
    <row r="122" spans="1:5" ht="15" customHeight="1" x14ac:dyDescent="0.25">
      <c r="A122" s="119" t="s">
        <v>106</v>
      </c>
      <c r="B122" s="119"/>
      <c r="C122" s="119"/>
      <c r="D122" s="119"/>
      <c r="E122" s="119"/>
    </row>
    <row r="123" spans="1:5" ht="15" customHeight="1" x14ac:dyDescent="0.25">
      <c r="A123" s="42" t="s">
        <v>67</v>
      </c>
      <c r="B123" s="124" t="s">
        <v>107</v>
      </c>
      <c r="C123" s="126"/>
      <c r="D123" s="42" t="s">
        <v>69</v>
      </c>
      <c r="E123" s="67" t="s">
        <v>138</v>
      </c>
    </row>
    <row r="124" spans="1:5" ht="15" customHeight="1" x14ac:dyDescent="0.25">
      <c r="A124" s="42" t="s">
        <v>6</v>
      </c>
      <c r="B124" s="124" t="s">
        <v>108</v>
      </c>
      <c r="C124" s="126"/>
      <c r="D124" s="44"/>
      <c r="E124" s="146">
        <f>ROUND((E148*D139),2)</f>
        <v>0</v>
      </c>
    </row>
    <row r="125" spans="1:5" ht="15" customHeight="1" x14ac:dyDescent="0.25">
      <c r="A125" s="49" t="s">
        <v>109</v>
      </c>
      <c r="B125" s="130" t="s">
        <v>110</v>
      </c>
      <c r="C125" s="131"/>
      <c r="D125" s="57"/>
      <c r="E125" s="147"/>
    </row>
    <row r="126" spans="1:5" ht="15" customHeight="1" x14ac:dyDescent="0.25">
      <c r="A126" s="49" t="s">
        <v>111</v>
      </c>
      <c r="B126" s="130" t="s">
        <v>112</v>
      </c>
      <c r="C126" s="131"/>
      <c r="D126" s="57"/>
      <c r="E126" s="147"/>
    </row>
    <row r="127" spans="1:5" ht="15" customHeight="1" x14ac:dyDescent="0.25">
      <c r="A127" s="49" t="s">
        <v>113</v>
      </c>
      <c r="B127" s="130" t="s">
        <v>114</v>
      </c>
      <c r="C127" s="131"/>
      <c r="D127" s="57"/>
      <c r="E127" s="147"/>
    </row>
    <row r="128" spans="1:5" ht="15" customHeight="1" x14ac:dyDescent="0.25">
      <c r="A128" s="49" t="s">
        <v>115</v>
      </c>
      <c r="B128" s="130" t="s">
        <v>116</v>
      </c>
      <c r="C128" s="131"/>
      <c r="D128" s="57"/>
      <c r="E128" s="147"/>
    </row>
    <row r="129" spans="1:6" ht="15" customHeight="1" x14ac:dyDescent="0.25">
      <c r="A129" s="42" t="s">
        <v>8</v>
      </c>
      <c r="B129" s="124" t="s">
        <v>117</v>
      </c>
      <c r="C129" s="126"/>
      <c r="D129" s="57"/>
      <c r="E129" s="147"/>
    </row>
    <row r="130" spans="1:6" ht="15" customHeight="1" x14ac:dyDescent="0.25">
      <c r="A130" s="42" t="s">
        <v>11</v>
      </c>
      <c r="B130" s="124" t="s">
        <v>118</v>
      </c>
      <c r="C130" s="125"/>
      <c r="D130" s="40"/>
      <c r="E130" s="147"/>
    </row>
    <row r="131" spans="1:6" ht="15" customHeight="1" x14ac:dyDescent="0.25">
      <c r="A131" s="49" t="s">
        <v>119</v>
      </c>
      <c r="B131" s="130" t="s">
        <v>120</v>
      </c>
      <c r="C131" s="143"/>
      <c r="D131" s="63"/>
      <c r="E131" s="147"/>
    </row>
    <row r="132" spans="1:6" x14ac:dyDescent="0.25">
      <c r="A132" s="49" t="s">
        <v>121</v>
      </c>
      <c r="B132" s="130" t="s">
        <v>122</v>
      </c>
      <c r="C132" s="131"/>
      <c r="D132" s="57">
        <v>6.4999999999999997E-3</v>
      </c>
      <c r="E132" s="147"/>
    </row>
    <row r="133" spans="1:6" ht="15" customHeight="1" x14ac:dyDescent="0.25">
      <c r="A133" s="49" t="s">
        <v>123</v>
      </c>
      <c r="B133" s="130" t="s">
        <v>124</v>
      </c>
      <c r="C133" s="131"/>
      <c r="D133" s="57">
        <v>0.03</v>
      </c>
      <c r="E133" s="147"/>
    </row>
    <row r="134" spans="1:6" ht="15" customHeight="1" x14ac:dyDescent="0.25">
      <c r="A134" s="49" t="s">
        <v>125</v>
      </c>
      <c r="B134" s="130" t="s">
        <v>126</v>
      </c>
      <c r="C134" s="131"/>
      <c r="D134" s="57"/>
      <c r="E134" s="147"/>
    </row>
    <row r="135" spans="1:6" ht="15" customHeight="1" x14ac:dyDescent="0.25">
      <c r="A135" s="49" t="s">
        <v>127</v>
      </c>
      <c r="B135" s="130" t="s">
        <v>128</v>
      </c>
      <c r="C135" s="131"/>
      <c r="D135" s="57"/>
      <c r="E135" s="147"/>
    </row>
    <row r="136" spans="1:6" ht="15" customHeight="1" x14ac:dyDescent="0.25">
      <c r="A136" s="49" t="s">
        <v>129</v>
      </c>
      <c r="B136" s="130" t="s">
        <v>130</v>
      </c>
      <c r="C136" s="131"/>
      <c r="D136" s="57">
        <v>0.05</v>
      </c>
      <c r="E136" s="147"/>
      <c r="F136" s="68"/>
    </row>
    <row r="137" spans="1:6" ht="15" customHeight="1" x14ac:dyDescent="0.25">
      <c r="A137" s="49" t="s">
        <v>131</v>
      </c>
      <c r="B137" s="130" t="s">
        <v>132</v>
      </c>
      <c r="C137" s="131"/>
      <c r="D137" s="57"/>
      <c r="E137" s="147"/>
    </row>
    <row r="138" spans="1:6" ht="15" customHeight="1" x14ac:dyDescent="0.25">
      <c r="A138" s="49"/>
      <c r="B138" s="130" t="s">
        <v>133</v>
      </c>
      <c r="C138" s="131"/>
      <c r="D138" s="57">
        <f>SUM(D132:D137)</f>
        <v>8.6499999999999994E-2</v>
      </c>
      <c r="E138" s="147"/>
    </row>
    <row r="139" spans="1:6" ht="30" customHeight="1" x14ac:dyDescent="0.25">
      <c r="A139" s="42" t="s">
        <v>79</v>
      </c>
      <c r="B139" s="124" t="s">
        <v>134</v>
      </c>
      <c r="C139" s="126"/>
      <c r="D139" s="51">
        <f>((((1+D125+D126+D127)*(1+D128)*(1+D129))/(1-D138))-1)</f>
        <v>9.4690749863163726E-2</v>
      </c>
      <c r="E139" s="148"/>
      <c r="F139" s="69"/>
    </row>
    <row r="140" spans="1:6" x14ac:dyDescent="0.25">
      <c r="A140" s="4"/>
      <c r="B140" s="65"/>
      <c r="C140" s="65"/>
    </row>
    <row r="141" spans="1:6" ht="15" customHeight="1" x14ac:dyDescent="0.25">
      <c r="A141" s="119" t="s">
        <v>135</v>
      </c>
      <c r="B141" s="119"/>
      <c r="C141" s="119"/>
      <c r="D141" s="119"/>
      <c r="E141" s="119"/>
    </row>
    <row r="142" spans="1:6" ht="15" customHeight="1" x14ac:dyDescent="0.25">
      <c r="A142" s="119" t="s">
        <v>136</v>
      </c>
      <c r="B142" s="119"/>
      <c r="C142" s="119"/>
      <c r="D142" s="119"/>
      <c r="E142" s="119"/>
    </row>
    <row r="143" spans="1:6" ht="15" customHeight="1" x14ac:dyDescent="0.25">
      <c r="A143" s="119" t="s">
        <v>137</v>
      </c>
      <c r="B143" s="119"/>
      <c r="C143" s="119"/>
      <c r="D143" s="119"/>
      <c r="E143" s="42" t="s">
        <v>138</v>
      </c>
    </row>
    <row r="144" spans="1:6" ht="15" customHeight="1" x14ac:dyDescent="0.25">
      <c r="A144" s="49" t="s">
        <v>6</v>
      </c>
      <c r="B144" s="120" t="s">
        <v>139</v>
      </c>
      <c r="C144" s="120"/>
      <c r="D144" s="120"/>
      <c r="E144" s="58">
        <f>E38</f>
        <v>0</v>
      </c>
    </row>
    <row r="145" spans="1:5" ht="15" customHeight="1" x14ac:dyDescent="0.25">
      <c r="A145" s="49" t="s">
        <v>8</v>
      </c>
      <c r="B145" s="120" t="s">
        <v>140</v>
      </c>
      <c r="C145" s="120"/>
      <c r="D145" s="120"/>
      <c r="E145" s="58">
        <f>E50</f>
        <v>0</v>
      </c>
    </row>
    <row r="146" spans="1:5" ht="15" customHeight="1" x14ac:dyDescent="0.25">
      <c r="A146" s="49" t="s">
        <v>11</v>
      </c>
      <c r="B146" s="120" t="s">
        <v>141</v>
      </c>
      <c r="C146" s="120"/>
      <c r="D146" s="120"/>
      <c r="E146" s="58">
        <f>E60</f>
        <v>0</v>
      </c>
    </row>
    <row r="147" spans="1:5" ht="15" customHeight="1" x14ac:dyDescent="0.25">
      <c r="A147" s="49" t="s">
        <v>13</v>
      </c>
      <c r="B147" s="120" t="s">
        <v>99</v>
      </c>
      <c r="C147" s="120"/>
      <c r="D147" s="120"/>
      <c r="E147" s="58">
        <f>E120</f>
        <v>0</v>
      </c>
    </row>
    <row r="148" spans="1:5" ht="15" customHeight="1" x14ac:dyDescent="0.25">
      <c r="A148" s="119" t="s">
        <v>142</v>
      </c>
      <c r="B148" s="119"/>
      <c r="C148" s="119"/>
      <c r="D148" s="119"/>
      <c r="E148" s="59">
        <f>SUM(E144:E147)</f>
        <v>0</v>
      </c>
    </row>
    <row r="149" spans="1:5" ht="15" customHeight="1" x14ac:dyDescent="0.25">
      <c r="A149" s="49" t="s">
        <v>36</v>
      </c>
      <c r="B149" s="120" t="s">
        <v>143</v>
      </c>
      <c r="C149" s="120"/>
      <c r="D149" s="120"/>
      <c r="E149" s="58">
        <f>ROUND((E148*D139),2)</f>
        <v>0</v>
      </c>
    </row>
    <row r="150" spans="1:5" ht="15" customHeight="1" x14ac:dyDescent="0.25">
      <c r="A150" s="119" t="s">
        <v>144</v>
      </c>
      <c r="B150" s="119"/>
      <c r="C150" s="119"/>
      <c r="D150" s="119"/>
      <c r="E150" s="59">
        <f>SUM(E148:E149)</f>
        <v>0</v>
      </c>
    </row>
  </sheetData>
  <mergeCells count="142">
    <mergeCell ref="A150:D150"/>
    <mergeCell ref="A142:E142"/>
    <mergeCell ref="A143:D143"/>
    <mergeCell ref="B144:D144"/>
    <mergeCell ref="B145:D145"/>
    <mergeCell ref="B146:D146"/>
    <mergeCell ref="B147:D147"/>
    <mergeCell ref="A141:E141"/>
    <mergeCell ref="B129:C129"/>
    <mergeCell ref="B130:C130"/>
    <mergeCell ref="B131:C131"/>
    <mergeCell ref="B132:C132"/>
    <mergeCell ref="B133:C133"/>
    <mergeCell ref="B134:C134"/>
    <mergeCell ref="A148:D148"/>
    <mergeCell ref="B149:D149"/>
    <mergeCell ref="B119:C119"/>
    <mergeCell ref="A120:C120"/>
    <mergeCell ref="A122:E122"/>
    <mergeCell ref="B123:C123"/>
    <mergeCell ref="B124:C124"/>
    <mergeCell ref="E124:E139"/>
    <mergeCell ref="B125:C125"/>
    <mergeCell ref="B126:C126"/>
    <mergeCell ref="B127:C127"/>
    <mergeCell ref="B128:C128"/>
    <mergeCell ref="B135:C135"/>
    <mergeCell ref="B136:C136"/>
    <mergeCell ref="B137:C137"/>
    <mergeCell ref="B138:C138"/>
    <mergeCell ref="B139:C139"/>
    <mergeCell ref="B113:C113"/>
    <mergeCell ref="B114:C114"/>
    <mergeCell ref="B115:C115"/>
    <mergeCell ref="B116:C116"/>
    <mergeCell ref="B117:C117"/>
    <mergeCell ref="B118:C118"/>
    <mergeCell ref="B106:C106"/>
    <mergeCell ref="B107:C107"/>
    <mergeCell ref="A108:C108"/>
    <mergeCell ref="B109:C109"/>
    <mergeCell ref="A110:C110"/>
    <mergeCell ref="A112:E112"/>
    <mergeCell ref="A100:E100"/>
    <mergeCell ref="B101:C101"/>
    <mergeCell ref="B102:C102"/>
    <mergeCell ref="B103:C103"/>
    <mergeCell ref="B104:C104"/>
    <mergeCell ref="B105:C105"/>
    <mergeCell ref="B93:C93"/>
    <mergeCell ref="B94:C94"/>
    <mergeCell ref="B95:C95"/>
    <mergeCell ref="B96:C96"/>
    <mergeCell ref="B97:C97"/>
    <mergeCell ref="A98:C98"/>
    <mergeCell ref="B86:C86"/>
    <mergeCell ref="B87:C87"/>
    <mergeCell ref="A88:C88"/>
    <mergeCell ref="A90:E90"/>
    <mergeCell ref="B91:C91"/>
    <mergeCell ref="B92:C92"/>
    <mergeCell ref="B79:C79"/>
    <mergeCell ref="B80:C80"/>
    <mergeCell ref="B81:C81"/>
    <mergeCell ref="A82:C82"/>
    <mergeCell ref="A84:E84"/>
    <mergeCell ref="B85:C85"/>
    <mergeCell ref="B72:C72"/>
    <mergeCell ref="B73:C73"/>
    <mergeCell ref="A74:C74"/>
    <mergeCell ref="A76:E76"/>
    <mergeCell ref="B77:C77"/>
    <mergeCell ref="B78:C78"/>
    <mergeCell ref="B66:C66"/>
    <mergeCell ref="B67:C67"/>
    <mergeCell ref="B68:C68"/>
    <mergeCell ref="B69:C69"/>
    <mergeCell ref="B70:C70"/>
    <mergeCell ref="B71:C71"/>
    <mergeCell ref="B59:D59"/>
    <mergeCell ref="A60:D60"/>
    <mergeCell ref="A61:E61"/>
    <mergeCell ref="A63:E63"/>
    <mergeCell ref="A64:E64"/>
    <mergeCell ref="B65:C65"/>
    <mergeCell ref="A51:E51"/>
    <mergeCell ref="A54:E54"/>
    <mergeCell ref="B55:D55"/>
    <mergeCell ref="B56:D56"/>
    <mergeCell ref="B57:D57"/>
    <mergeCell ref="B58:D58"/>
    <mergeCell ref="B45:D45"/>
    <mergeCell ref="B46:D46"/>
    <mergeCell ref="B47:D47"/>
    <mergeCell ref="B48:D48"/>
    <mergeCell ref="B49:D49"/>
    <mergeCell ref="A50:D50"/>
    <mergeCell ref="B37:D37"/>
    <mergeCell ref="A38:D38"/>
    <mergeCell ref="A41:E41"/>
    <mergeCell ref="B42:D42"/>
    <mergeCell ref="B43:D43"/>
    <mergeCell ref="B44:D44"/>
    <mergeCell ref="B31:D31"/>
    <mergeCell ref="B32:D32"/>
    <mergeCell ref="B33:D33"/>
    <mergeCell ref="B34:D34"/>
    <mergeCell ref="B35:D35"/>
    <mergeCell ref="B36:D36"/>
    <mergeCell ref="B26:C26"/>
    <mergeCell ref="D26:E26"/>
    <mergeCell ref="B27:C27"/>
    <mergeCell ref="D27:E27"/>
    <mergeCell ref="A29:E29"/>
    <mergeCell ref="B30:D30"/>
    <mergeCell ref="A22:E22"/>
    <mergeCell ref="B23:C23"/>
    <mergeCell ref="D23:E23"/>
    <mergeCell ref="B24:C24"/>
    <mergeCell ref="D24:E24"/>
    <mergeCell ref="B25:C25"/>
    <mergeCell ref="D25:E25"/>
    <mergeCell ref="B16:C16"/>
    <mergeCell ref="D16:E16"/>
    <mergeCell ref="A18:E18"/>
    <mergeCell ref="A19:B19"/>
    <mergeCell ref="D19:E19"/>
    <mergeCell ref="A20:B20"/>
    <mergeCell ref="D20:E20"/>
    <mergeCell ref="A12:E12"/>
    <mergeCell ref="B13:C13"/>
    <mergeCell ref="D13:E13"/>
    <mergeCell ref="B14:C14"/>
    <mergeCell ref="D14:E14"/>
    <mergeCell ref="B15:C15"/>
    <mergeCell ref="D15:E15"/>
    <mergeCell ref="A3:E3"/>
    <mergeCell ref="A6:E6"/>
    <mergeCell ref="A7:E7"/>
    <mergeCell ref="A8:E8"/>
    <mergeCell ref="A9:B9"/>
    <mergeCell ref="A10:E1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150"/>
  <sheetViews>
    <sheetView topLeftCell="A157" zoomScale="120" zoomScaleNormal="120" workbookViewId="0">
      <selection activeCell="E55" sqref="E55"/>
    </sheetView>
  </sheetViews>
  <sheetFormatPr defaultRowHeight="15" x14ac:dyDescent="0.25"/>
  <cols>
    <col min="1" max="1" width="7.7109375" style="64" customWidth="1"/>
    <col min="2" max="2" width="6.140625" style="64" customWidth="1"/>
    <col min="3" max="3" width="56.42578125" style="64" customWidth="1"/>
    <col min="4" max="4" width="9.5703125" style="64" customWidth="1"/>
    <col min="5" max="5" width="15.140625" style="64" bestFit="1" customWidth="1"/>
    <col min="6" max="6" width="11.28515625" style="64" bestFit="1" customWidth="1"/>
    <col min="7" max="16384" width="9.140625" style="64"/>
  </cols>
  <sheetData>
    <row r="3" spans="1:5" ht="32.25" customHeight="1" x14ac:dyDescent="0.25">
      <c r="A3" s="137" t="s">
        <v>0</v>
      </c>
      <c r="B3" s="137"/>
      <c r="C3" s="137"/>
      <c r="D3" s="137"/>
      <c r="E3" s="137"/>
    </row>
    <row r="4" spans="1:5" x14ac:dyDescent="0.25">
      <c r="A4" s="1"/>
      <c r="B4" s="65"/>
      <c r="C4" s="65"/>
    </row>
    <row r="5" spans="1:5" ht="15.75" x14ac:dyDescent="0.25">
      <c r="A5" s="3"/>
      <c r="B5" s="65"/>
      <c r="C5" s="65"/>
    </row>
    <row r="6" spans="1:5" x14ac:dyDescent="0.25">
      <c r="A6" s="119" t="s">
        <v>1</v>
      </c>
      <c r="B6" s="119"/>
      <c r="C6" s="119"/>
      <c r="D6" s="119"/>
      <c r="E6" s="119"/>
    </row>
    <row r="7" spans="1:5" ht="15" customHeight="1" x14ac:dyDescent="0.25">
      <c r="A7" s="119" t="s">
        <v>2</v>
      </c>
      <c r="B7" s="119"/>
      <c r="C7" s="119"/>
      <c r="D7" s="119"/>
      <c r="E7" s="119"/>
    </row>
    <row r="8" spans="1:5" x14ac:dyDescent="0.25">
      <c r="A8" s="124" t="s">
        <v>3</v>
      </c>
      <c r="B8" s="125"/>
      <c r="C8" s="125"/>
      <c r="D8" s="125"/>
      <c r="E8" s="126"/>
    </row>
    <row r="9" spans="1:5" x14ac:dyDescent="0.25">
      <c r="A9" s="124" t="s">
        <v>4</v>
      </c>
      <c r="B9" s="126"/>
      <c r="C9" s="38" t="s">
        <v>248</v>
      </c>
      <c r="D9" s="39"/>
      <c r="E9" s="40"/>
    </row>
    <row r="10" spans="1:5" ht="15" customHeight="1" x14ac:dyDescent="0.25">
      <c r="A10" s="120"/>
      <c r="B10" s="120"/>
      <c r="C10" s="120"/>
      <c r="D10" s="120"/>
      <c r="E10" s="120"/>
    </row>
    <row r="11" spans="1:5" x14ac:dyDescent="0.25">
      <c r="A11" s="4"/>
      <c r="B11" s="65"/>
      <c r="C11" s="65"/>
    </row>
    <row r="12" spans="1:5" ht="15" customHeight="1" x14ac:dyDescent="0.25">
      <c r="A12" s="119" t="s">
        <v>5</v>
      </c>
      <c r="B12" s="119"/>
      <c r="C12" s="119"/>
      <c r="D12" s="119"/>
      <c r="E12" s="119"/>
    </row>
    <row r="13" spans="1:5" x14ac:dyDescent="0.25">
      <c r="A13" s="49" t="s">
        <v>6</v>
      </c>
      <c r="B13" s="130" t="s">
        <v>7</v>
      </c>
      <c r="C13" s="131"/>
      <c r="D13" s="127"/>
      <c r="E13" s="127"/>
    </row>
    <row r="14" spans="1:5" ht="15" customHeight="1" x14ac:dyDescent="0.25">
      <c r="A14" s="49" t="s">
        <v>8</v>
      </c>
      <c r="B14" s="130" t="s">
        <v>9</v>
      </c>
      <c r="C14" s="131"/>
      <c r="D14" s="120" t="s">
        <v>10</v>
      </c>
      <c r="E14" s="120"/>
    </row>
    <row r="15" spans="1:5" ht="45" customHeight="1" x14ac:dyDescent="0.25">
      <c r="A15" s="49" t="s">
        <v>11</v>
      </c>
      <c r="B15" s="130" t="s">
        <v>12</v>
      </c>
      <c r="C15" s="131"/>
      <c r="D15" s="128" t="str">
        <f>'QUAD SAL'!C11</f>
        <v>DF000010/2019 e TA DF000046/2019 SEAC/SINDSERVIÇOS</v>
      </c>
      <c r="E15" s="128"/>
    </row>
    <row r="16" spans="1:5" ht="15" customHeight="1" x14ac:dyDescent="0.25">
      <c r="A16" s="49" t="s">
        <v>13</v>
      </c>
      <c r="B16" s="130" t="s">
        <v>14</v>
      </c>
      <c r="C16" s="131"/>
      <c r="D16" s="120" t="s">
        <v>15</v>
      </c>
      <c r="E16" s="120"/>
    </row>
    <row r="17" spans="1:5" x14ac:dyDescent="0.25">
      <c r="A17" s="46"/>
      <c r="B17" s="47"/>
      <c r="C17" s="47"/>
      <c r="D17" s="48"/>
      <c r="E17" s="48"/>
    </row>
    <row r="18" spans="1:5" ht="15" customHeight="1" x14ac:dyDescent="0.25">
      <c r="A18" s="129" t="s">
        <v>16</v>
      </c>
      <c r="B18" s="129"/>
      <c r="C18" s="119"/>
      <c r="D18" s="119"/>
      <c r="E18" s="119"/>
    </row>
    <row r="19" spans="1:5" ht="48" customHeight="1" x14ac:dyDescent="0.25">
      <c r="A19" s="119" t="s">
        <v>17</v>
      </c>
      <c r="B19" s="119"/>
      <c r="C19" s="42" t="s">
        <v>18</v>
      </c>
      <c r="D19" s="119" t="s">
        <v>19</v>
      </c>
      <c r="E19" s="119"/>
    </row>
    <row r="20" spans="1:5" ht="15" customHeight="1" x14ac:dyDescent="0.25">
      <c r="A20" s="120" t="s">
        <v>20</v>
      </c>
      <c r="B20" s="120"/>
      <c r="C20" s="49" t="s">
        <v>21</v>
      </c>
      <c r="D20" s="120">
        <v>1</v>
      </c>
      <c r="E20" s="120"/>
    </row>
    <row r="21" spans="1:5" x14ac:dyDescent="0.25">
      <c r="A21" s="4"/>
      <c r="B21" s="65"/>
      <c r="C21" s="65"/>
    </row>
    <row r="22" spans="1:5" ht="15" customHeight="1" x14ac:dyDescent="0.25">
      <c r="A22" s="119" t="s">
        <v>22</v>
      </c>
      <c r="B22" s="119"/>
      <c r="C22" s="119"/>
      <c r="D22" s="119"/>
      <c r="E22" s="119"/>
    </row>
    <row r="23" spans="1:5" ht="30" customHeight="1" x14ac:dyDescent="0.25">
      <c r="A23" s="49">
        <v>1</v>
      </c>
      <c r="B23" s="130" t="s">
        <v>23</v>
      </c>
      <c r="C23" s="131"/>
      <c r="D23" s="120" t="str">
        <f>'QUAD SAL'!A13</f>
        <v>Técnico Eletricista de Manutenção Predial</v>
      </c>
      <c r="E23" s="120"/>
    </row>
    <row r="24" spans="1:5" x14ac:dyDescent="0.25">
      <c r="A24" s="49">
        <v>2</v>
      </c>
      <c r="B24" s="130" t="s">
        <v>24</v>
      </c>
      <c r="C24" s="131"/>
      <c r="D24" s="138">
        <v>0</v>
      </c>
      <c r="E24" s="138"/>
    </row>
    <row r="25" spans="1:5" ht="15" customHeight="1" x14ac:dyDescent="0.25">
      <c r="A25" s="49">
        <v>3</v>
      </c>
      <c r="B25" s="130" t="s">
        <v>25</v>
      </c>
      <c r="C25" s="131"/>
      <c r="D25" s="120" t="str">
        <f>'QUAD SAL'!B13</f>
        <v>Eletricista</v>
      </c>
      <c r="E25" s="120"/>
    </row>
    <row r="26" spans="1:5" x14ac:dyDescent="0.25">
      <c r="A26" s="49">
        <v>4</v>
      </c>
      <c r="B26" s="130" t="s">
        <v>26</v>
      </c>
      <c r="C26" s="131"/>
      <c r="D26" s="127">
        <v>43466</v>
      </c>
      <c r="E26" s="127"/>
    </row>
    <row r="27" spans="1:5" x14ac:dyDescent="0.25">
      <c r="A27" s="49">
        <v>5</v>
      </c>
      <c r="B27" s="130" t="s">
        <v>27</v>
      </c>
      <c r="C27" s="131"/>
      <c r="D27" s="120">
        <f>'AN XII-4 RESUMO MO'!B12</f>
        <v>2</v>
      </c>
      <c r="E27" s="120"/>
    </row>
    <row r="28" spans="1:5" x14ac:dyDescent="0.25">
      <c r="A28" s="4"/>
      <c r="B28" s="65"/>
      <c r="C28" s="65"/>
    </row>
    <row r="29" spans="1:5" ht="15" customHeight="1" x14ac:dyDescent="0.25">
      <c r="A29" s="119" t="s">
        <v>28</v>
      </c>
      <c r="B29" s="119"/>
      <c r="C29" s="119"/>
      <c r="D29" s="119"/>
      <c r="E29" s="119"/>
    </row>
    <row r="30" spans="1:5" x14ac:dyDescent="0.25">
      <c r="A30" s="42" t="s">
        <v>29</v>
      </c>
      <c r="B30" s="134" t="s">
        <v>30</v>
      </c>
      <c r="C30" s="134"/>
      <c r="D30" s="134"/>
      <c r="E30" s="42" t="s">
        <v>31</v>
      </c>
    </row>
    <row r="31" spans="1:5" x14ac:dyDescent="0.25">
      <c r="A31" s="49" t="s">
        <v>6</v>
      </c>
      <c r="B31" s="135" t="s">
        <v>32</v>
      </c>
      <c r="C31" s="135"/>
      <c r="D31" s="135"/>
      <c r="E31" s="44">
        <f>D24</f>
        <v>0</v>
      </c>
    </row>
    <row r="32" spans="1:5" x14ac:dyDescent="0.25">
      <c r="A32" s="49" t="s">
        <v>8</v>
      </c>
      <c r="B32" s="135" t="s">
        <v>33</v>
      </c>
      <c r="C32" s="135"/>
      <c r="D32" s="135"/>
      <c r="E32" s="44">
        <v>0</v>
      </c>
    </row>
    <row r="33" spans="1:5" x14ac:dyDescent="0.25">
      <c r="A33" s="49" t="s">
        <v>11</v>
      </c>
      <c r="B33" s="135" t="s">
        <v>34</v>
      </c>
      <c r="C33" s="135"/>
      <c r="D33" s="135"/>
      <c r="E33" s="44">
        <f>'QUAD SAL'!E13</f>
        <v>0</v>
      </c>
    </row>
    <row r="34" spans="1:5" x14ac:dyDescent="0.25">
      <c r="A34" s="49" t="s">
        <v>13</v>
      </c>
      <c r="B34" s="135" t="s">
        <v>35</v>
      </c>
      <c r="C34" s="135"/>
      <c r="D34" s="135"/>
      <c r="E34" s="44">
        <v>0</v>
      </c>
    </row>
    <row r="35" spans="1:5" x14ac:dyDescent="0.25">
      <c r="A35" s="49" t="s">
        <v>36</v>
      </c>
      <c r="B35" s="135" t="s">
        <v>37</v>
      </c>
      <c r="C35" s="135"/>
      <c r="D35" s="135"/>
      <c r="E35" s="44">
        <v>0</v>
      </c>
    </row>
    <row r="36" spans="1:5" x14ac:dyDescent="0.25">
      <c r="A36" s="49" t="s">
        <v>38</v>
      </c>
      <c r="B36" s="135" t="s">
        <v>39</v>
      </c>
      <c r="C36" s="135"/>
      <c r="D36" s="135"/>
      <c r="E36" s="44">
        <v>0</v>
      </c>
    </row>
    <row r="37" spans="1:5" x14ac:dyDescent="0.25">
      <c r="A37" s="49" t="s">
        <v>40</v>
      </c>
      <c r="B37" s="135" t="s">
        <v>41</v>
      </c>
      <c r="C37" s="135"/>
      <c r="D37" s="135"/>
      <c r="E37" s="44">
        <v>0</v>
      </c>
    </row>
    <row r="38" spans="1:5" ht="15" customHeight="1" x14ac:dyDescent="0.25">
      <c r="A38" s="116" t="s">
        <v>42</v>
      </c>
      <c r="B38" s="116"/>
      <c r="C38" s="116"/>
      <c r="D38" s="116"/>
      <c r="E38" s="45">
        <f>SUM(E31:E37)</f>
        <v>0</v>
      </c>
    </row>
    <row r="39" spans="1:5" x14ac:dyDescent="0.25">
      <c r="A39" s="4"/>
      <c r="B39" s="65"/>
      <c r="C39" s="65"/>
    </row>
    <row r="40" spans="1:5" x14ac:dyDescent="0.25">
      <c r="A40" s="4"/>
      <c r="B40" s="65"/>
      <c r="C40" s="65"/>
    </row>
    <row r="41" spans="1:5" ht="15" customHeight="1" x14ac:dyDescent="0.25">
      <c r="A41" s="140" t="s">
        <v>43</v>
      </c>
      <c r="B41" s="141"/>
      <c r="C41" s="141"/>
      <c r="D41" s="141"/>
      <c r="E41" s="142"/>
    </row>
    <row r="42" spans="1:5" x14ac:dyDescent="0.25">
      <c r="A42" s="42" t="s">
        <v>44</v>
      </c>
      <c r="B42" s="134" t="s">
        <v>45</v>
      </c>
      <c r="C42" s="134"/>
      <c r="D42" s="134"/>
      <c r="E42" s="23" t="s">
        <v>31</v>
      </c>
    </row>
    <row r="43" spans="1:5" x14ac:dyDescent="0.25">
      <c r="A43" s="49" t="s">
        <v>6</v>
      </c>
      <c r="B43" s="135" t="s">
        <v>46</v>
      </c>
      <c r="C43" s="135"/>
      <c r="D43" s="135"/>
      <c r="E43" s="36">
        <v>0</v>
      </c>
    </row>
    <row r="44" spans="1:5" x14ac:dyDescent="0.25">
      <c r="A44" s="49" t="s">
        <v>47</v>
      </c>
      <c r="B44" s="135" t="s">
        <v>48</v>
      </c>
      <c r="C44" s="135"/>
      <c r="D44" s="135"/>
      <c r="E44" s="36">
        <f>ROUND((E31*6%),2)</f>
        <v>0</v>
      </c>
    </row>
    <row r="45" spans="1:5" x14ac:dyDescent="0.25">
      <c r="A45" s="49" t="s">
        <v>8</v>
      </c>
      <c r="B45" s="135" t="s">
        <v>49</v>
      </c>
      <c r="C45" s="135"/>
      <c r="D45" s="135"/>
      <c r="E45" s="36">
        <v>0</v>
      </c>
    </row>
    <row r="46" spans="1:5" x14ac:dyDescent="0.25">
      <c r="A46" s="49" t="s">
        <v>11</v>
      </c>
      <c r="B46" s="135" t="s">
        <v>50</v>
      </c>
      <c r="C46" s="135"/>
      <c r="D46" s="135"/>
      <c r="E46" s="36">
        <v>0</v>
      </c>
    </row>
    <row r="47" spans="1:5" x14ac:dyDescent="0.25">
      <c r="A47" s="49" t="s">
        <v>13</v>
      </c>
      <c r="B47" s="135" t="s">
        <v>51</v>
      </c>
      <c r="C47" s="135"/>
      <c r="D47" s="135"/>
      <c r="E47" s="36">
        <f>0</f>
        <v>0</v>
      </c>
    </row>
    <row r="48" spans="1:5" x14ac:dyDescent="0.25">
      <c r="A48" s="49" t="s">
        <v>36</v>
      </c>
      <c r="B48" s="135" t="s">
        <v>52</v>
      </c>
      <c r="C48" s="135"/>
      <c r="D48" s="135"/>
      <c r="E48" s="36">
        <v>0</v>
      </c>
    </row>
    <row r="49" spans="1:5" x14ac:dyDescent="0.25">
      <c r="A49" s="49" t="s">
        <v>38</v>
      </c>
      <c r="B49" s="135" t="s">
        <v>249</v>
      </c>
      <c r="C49" s="135"/>
      <c r="D49" s="135"/>
      <c r="E49" s="36">
        <v>0</v>
      </c>
    </row>
    <row r="50" spans="1:5" ht="15" customHeight="1" x14ac:dyDescent="0.25">
      <c r="A50" s="116" t="s">
        <v>54</v>
      </c>
      <c r="B50" s="116"/>
      <c r="C50" s="116"/>
      <c r="D50" s="116"/>
      <c r="E50" s="37">
        <f>SUM(E43:E49)</f>
        <v>0</v>
      </c>
    </row>
    <row r="51" spans="1:5" ht="15" customHeight="1" x14ac:dyDescent="0.25">
      <c r="A51" s="136" t="s">
        <v>55</v>
      </c>
      <c r="B51" s="133"/>
      <c r="C51" s="133"/>
      <c r="D51" s="133"/>
      <c r="E51" s="133"/>
    </row>
    <row r="52" spans="1:5" x14ac:dyDescent="0.25">
      <c r="A52" s="4"/>
      <c r="B52" s="65"/>
      <c r="C52" s="65"/>
    </row>
    <row r="53" spans="1:5" x14ac:dyDescent="0.25">
      <c r="A53" s="4"/>
      <c r="B53" s="65"/>
      <c r="C53" s="65"/>
    </row>
    <row r="54" spans="1:5" ht="15" customHeight="1" x14ac:dyDescent="0.25">
      <c r="A54" s="119" t="s">
        <v>56</v>
      </c>
      <c r="B54" s="119"/>
      <c r="C54" s="119"/>
      <c r="D54" s="119"/>
      <c r="E54" s="119"/>
    </row>
    <row r="55" spans="1:5" x14ac:dyDescent="0.25">
      <c r="A55" s="41" t="s">
        <v>57</v>
      </c>
      <c r="B55" s="139" t="s">
        <v>58</v>
      </c>
      <c r="C55" s="139"/>
      <c r="D55" s="139"/>
      <c r="E55" s="17" t="s">
        <v>31</v>
      </c>
    </row>
    <row r="56" spans="1:5" x14ac:dyDescent="0.25">
      <c r="A56" s="49" t="s">
        <v>6</v>
      </c>
      <c r="B56" s="135" t="s">
        <v>59</v>
      </c>
      <c r="C56" s="135"/>
      <c r="D56" s="135"/>
      <c r="E56" s="36"/>
    </row>
    <row r="57" spans="1:5" ht="30" customHeight="1" x14ac:dyDescent="0.25">
      <c r="A57" s="49" t="s">
        <v>8</v>
      </c>
      <c r="B57" s="135" t="s">
        <v>60</v>
      </c>
      <c r="C57" s="135"/>
      <c r="D57" s="135"/>
      <c r="E57" s="36">
        <v>0</v>
      </c>
    </row>
    <row r="58" spans="1:5" x14ac:dyDescent="0.25">
      <c r="A58" s="49" t="s">
        <v>11</v>
      </c>
      <c r="B58" s="135" t="s">
        <v>61</v>
      </c>
      <c r="C58" s="135"/>
      <c r="D58" s="135"/>
      <c r="E58" s="36"/>
    </row>
    <row r="59" spans="1:5" x14ac:dyDescent="0.25">
      <c r="A59" s="49" t="s">
        <v>13</v>
      </c>
      <c r="B59" s="135" t="s">
        <v>62</v>
      </c>
      <c r="C59" s="135"/>
      <c r="D59" s="135"/>
      <c r="E59" s="36">
        <v>0</v>
      </c>
    </row>
    <row r="60" spans="1:5" ht="15" customHeight="1" x14ac:dyDescent="0.25">
      <c r="A60" s="116" t="s">
        <v>63</v>
      </c>
      <c r="B60" s="116"/>
      <c r="C60" s="116"/>
      <c r="D60" s="116"/>
      <c r="E60" s="37">
        <f>SUM(E56:E59)</f>
        <v>0</v>
      </c>
    </row>
    <row r="61" spans="1:5" ht="15" customHeight="1" x14ac:dyDescent="0.25">
      <c r="A61" s="132" t="s">
        <v>64</v>
      </c>
      <c r="B61" s="133"/>
      <c r="C61" s="133"/>
      <c r="D61" s="133"/>
      <c r="E61" s="133"/>
    </row>
    <row r="62" spans="1:5" x14ac:dyDescent="0.25">
      <c r="A62" s="4"/>
      <c r="B62" s="65"/>
      <c r="C62" s="65"/>
    </row>
    <row r="63" spans="1:5" x14ac:dyDescent="0.25">
      <c r="A63" s="109" t="s">
        <v>65</v>
      </c>
      <c r="B63" s="110"/>
      <c r="C63" s="110"/>
      <c r="D63" s="110"/>
      <c r="E63" s="111"/>
    </row>
    <row r="64" spans="1:5" x14ac:dyDescent="0.25">
      <c r="A64" s="109" t="s">
        <v>66</v>
      </c>
      <c r="B64" s="110"/>
      <c r="C64" s="110"/>
      <c r="D64" s="110"/>
      <c r="E64" s="111"/>
    </row>
    <row r="65" spans="1:5" ht="15" customHeight="1" x14ac:dyDescent="0.25">
      <c r="A65" s="7" t="s">
        <v>67</v>
      </c>
      <c r="B65" s="117" t="s">
        <v>68</v>
      </c>
      <c r="C65" s="118"/>
      <c r="D65" s="7" t="s">
        <v>69</v>
      </c>
      <c r="E65" s="7" t="s">
        <v>31</v>
      </c>
    </row>
    <row r="66" spans="1:5" ht="15" customHeight="1" x14ac:dyDescent="0.25">
      <c r="A66" s="5" t="s">
        <v>6</v>
      </c>
      <c r="B66" s="114" t="s">
        <v>70</v>
      </c>
      <c r="C66" s="115"/>
      <c r="D66" s="43">
        <v>0.2</v>
      </c>
      <c r="E66" s="34">
        <f>ROUND(($E$38*D66),2)</f>
        <v>0</v>
      </c>
    </row>
    <row r="67" spans="1:5" x14ac:dyDescent="0.25">
      <c r="A67" s="5" t="s">
        <v>8</v>
      </c>
      <c r="B67" s="114" t="s">
        <v>71</v>
      </c>
      <c r="C67" s="115"/>
      <c r="D67" s="43">
        <v>1.4999999999999999E-2</v>
      </c>
      <c r="E67" s="34">
        <f t="shared" ref="E67:E73" si="0">ROUND(($E$38*D67),2)</f>
        <v>0</v>
      </c>
    </row>
    <row r="68" spans="1:5" x14ac:dyDescent="0.25">
      <c r="A68" s="5" t="s">
        <v>11</v>
      </c>
      <c r="B68" s="114" t="s">
        <v>72</v>
      </c>
      <c r="C68" s="115"/>
      <c r="D68" s="43">
        <v>0.01</v>
      </c>
      <c r="E68" s="34">
        <f t="shared" si="0"/>
        <v>0</v>
      </c>
    </row>
    <row r="69" spans="1:5" x14ac:dyDescent="0.25">
      <c r="A69" s="5" t="s">
        <v>13</v>
      </c>
      <c r="B69" s="114" t="s">
        <v>73</v>
      </c>
      <c r="C69" s="115"/>
      <c r="D69" s="43">
        <v>2E-3</v>
      </c>
      <c r="E69" s="34">
        <f t="shared" si="0"/>
        <v>0</v>
      </c>
    </row>
    <row r="70" spans="1:5" x14ac:dyDescent="0.25">
      <c r="A70" s="5" t="s">
        <v>36</v>
      </c>
      <c r="B70" s="114" t="s">
        <v>74</v>
      </c>
      <c r="C70" s="115"/>
      <c r="D70" s="43">
        <v>2.5000000000000001E-2</v>
      </c>
      <c r="E70" s="34">
        <f t="shared" si="0"/>
        <v>0</v>
      </c>
    </row>
    <row r="71" spans="1:5" x14ac:dyDescent="0.25">
      <c r="A71" s="5" t="s">
        <v>38</v>
      </c>
      <c r="B71" s="114" t="s">
        <v>75</v>
      </c>
      <c r="C71" s="115"/>
      <c r="D71" s="43">
        <v>0.08</v>
      </c>
      <c r="E71" s="34">
        <f t="shared" si="0"/>
        <v>0</v>
      </c>
    </row>
    <row r="72" spans="1:5" x14ac:dyDescent="0.25">
      <c r="A72" s="5" t="s">
        <v>40</v>
      </c>
      <c r="B72" s="114" t="s">
        <v>76</v>
      </c>
      <c r="C72" s="115"/>
      <c r="D72" s="43">
        <v>0.06</v>
      </c>
      <c r="E72" s="34">
        <f t="shared" si="0"/>
        <v>0</v>
      </c>
    </row>
    <row r="73" spans="1:5" x14ac:dyDescent="0.25">
      <c r="A73" s="8" t="s">
        <v>77</v>
      </c>
      <c r="B73" s="112" t="s">
        <v>78</v>
      </c>
      <c r="C73" s="113"/>
      <c r="D73" s="50">
        <v>6.0000000000000001E-3</v>
      </c>
      <c r="E73" s="34">
        <f t="shared" si="0"/>
        <v>0</v>
      </c>
    </row>
    <row r="74" spans="1:5" x14ac:dyDescent="0.25">
      <c r="A74" s="116" t="s">
        <v>79</v>
      </c>
      <c r="B74" s="116"/>
      <c r="C74" s="116"/>
      <c r="D74" s="51">
        <f>SUM(D66:D73)</f>
        <v>0.39800000000000008</v>
      </c>
      <c r="E74" s="37">
        <f>SUM(E66:E73)</f>
        <v>0</v>
      </c>
    </row>
    <row r="75" spans="1:5" x14ac:dyDescent="0.25">
      <c r="A75" s="4"/>
      <c r="B75" s="65"/>
      <c r="C75" s="65"/>
    </row>
    <row r="76" spans="1:5" x14ac:dyDescent="0.25">
      <c r="A76" s="109" t="s">
        <v>80</v>
      </c>
      <c r="B76" s="110"/>
      <c r="C76" s="110"/>
      <c r="D76" s="110"/>
      <c r="E76" s="111"/>
    </row>
    <row r="77" spans="1:5" ht="15" customHeight="1" x14ac:dyDescent="0.25">
      <c r="A77" s="7" t="s">
        <v>81</v>
      </c>
      <c r="B77" s="117" t="s">
        <v>82</v>
      </c>
      <c r="C77" s="118"/>
      <c r="D77" s="7" t="s">
        <v>69</v>
      </c>
      <c r="E77" s="7" t="s">
        <v>31</v>
      </c>
    </row>
    <row r="78" spans="1:5" ht="15" customHeight="1" x14ac:dyDescent="0.25">
      <c r="A78" s="5" t="s">
        <v>6</v>
      </c>
      <c r="B78" s="114" t="s">
        <v>234</v>
      </c>
      <c r="C78" s="115"/>
      <c r="D78" s="43">
        <v>8.3299999999999999E-2</v>
      </c>
      <c r="E78" s="34">
        <f t="shared" ref="E78" si="1">ROUND(($E$38*D78),2)</f>
        <v>0</v>
      </c>
    </row>
    <row r="79" spans="1:5" ht="15" customHeight="1" x14ac:dyDescent="0.25">
      <c r="A79" s="5"/>
      <c r="B79" s="121" t="s">
        <v>83</v>
      </c>
      <c r="C79" s="123"/>
      <c r="D79" s="54">
        <f>SUM(D78)</f>
        <v>8.3299999999999999E-2</v>
      </c>
      <c r="E79" s="55">
        <f>SUM(E78)</f>
        <v>0</v>
      </c>
    </row>
    <row r="80" spans="1:5" ht="15" customHeight="1" x14ac:dyDescent="0.25">
      <c r="A80" s="52" t="s">
        <v>8</v>
      </c>
      <c r="B80" s="114" t="s">
        <v>84</v>
      </c>
      <c r="C80" s="115"/>
      <c r="D80" s="50">
        <f>(D74*D79)</f>
        <v>3.3153400000000006E-2</v>
      </c>
      <c r="E80" s="34">
        <f t="shared" ref="E80:E81" si="2">ROUND(($E$38*D80),2)</f>
        <v>0</v>
      </c>
    </row>
    <row r="81" spans="1:5" ht="30" customHeight="1" x14ac:dyDescent="0.25">
      <c r="A81" s="5" t="s">
        <v>11</v>
      </c>
      <c r="B81" s="114" t="s">
        <v>240</v>
      </c>
      <c r="C81" s="115"/>
      <c r="D81" s="43">
        <v>0.121</v>
      </c>
      <c r="E81" s="34">
        <f t="shared" si="2"/>
        <v>0</v>
      </c>
    </row>
    <row r="82" spans="1:5" x14ac:dyDescent="0.25">
      <c r="A82" s="116" t="s">
        <v>79</v>
      </c>
      <c r="B82" s="116"/>
      <c r="C82" s="116"/>
      <c r="D82" s="53">
        <f>SUM(D79:D81)</f>
        <v>0.23745340000000001</v>
      </c>
      <c r="E82" s="35">
        <f>SUM(E79:E81)</f>
        <v>0</v>
      </c>
    </row>
    <row r="83" spans="1:5" x14ac:dyDescent="0.25">
      <c r="A83" s="4"/>
      <c r="B83" s="65"/>
      <c r="C83" s="65"/>
    </row>
    <row r="84" spans="1:5" x14ac:dyDescent="0.25">
      <c r="A84" s="109" t="s">
        <v>85</v>
      </c>
      <c r="B84" s="110"/>
      <c r="C84" s="110"/>
      <c r="D84" s="110"/>
      <c r="E84" s="111"/>
    </row>
    <row r="85" spans="1:5" ht="15" customHeight="1" x14ac:dyDescent="0.25">
      <c r="A85" s="7" t="s">
        <v>86</v>
      </c>
      <c r="B85" s="117" t="s">
        <v>87</v>
      </c>
      <c r="C85" s="118"/>
      <c r="D85" s="7" t="s">
        <v>69</v>
      </c>
      <c r="E85" s="7" t="s">
        <v>31</v>
      </c>
    </row>
    <row r="86" spans="1:5" ht="30" customHeight="1" x14ac:dyDescent="0.25">
      <c r="A86" s="5" t="s">
        <v>6</v>
      </c>
      <c r="B86" s="114" t="s">
        <v>235</v>
      </c>
      <c r="C86" s="115"/>
      <c r="D86" s="43"/>
      <c r="E86" s="34">
        <f t="shared" ref="E86:E87" si="3">ROUND(($E$38*D86),2)</f>
        <v>0</v>
      </c>
    </row>
    <row r="87" spans="1:5" ht="15" customHeight="1" x14ac:dyDescent="0.25">
      <c r="A87" s="8" t="s">
        <v>8</v>
      </c>
      <c r="B87" s="112" t="s">
        <v>88</v>
      </c>
      <c r="C87" s="113"/>
      <c r="D87" s="43">
        <f>D74*D86</f>
        <v>0</v>
      </c>
      <c r="E87" s="34">
        <f t="shared" si="3"/>
        <v>0</v>
      </c>
    </row>
    <row r="88" spans="1:5" x14ac:dyDescent="0.25">
      <c r="A88" s="116" t="s">
        <v>79</v>
      </c>
      <c r="B88" s="116"/>
      <c r="C88" s="116"/>
      <c r="D88" s="53">
        <f>SUM(D86:D87)</f>
        <v>0</v>
      </c>
      <c r="E88" s="35">
        <f>SUM(E86:E87)</f>
        <v>0</v>
      </c>
    </row>
    <row r="89" spans="1:5" x14ac:dyDescent="0.25">
      <c r="A89" s="4"/>
      <c r="B89" s="65"/>
      <c r="C89" s="65"/>
    </row>
    <row r="90" spans="1:5" x14ac:dyDescent="0.25">
      <c r="A90" s="109" t="s">
        <v>89</v>
      </c>
      <c r="B90" s="110"/>
      <c r="C90" s="110"/>
      <c r="D90" s="110"/>
      <c r="E90" s="111"/>
    </row>
    <row r="91" spans="1:5" ht="15" customHeight="1" x14ac:dyDescent="0.25">
      <c r="A91" s="7" t="s">
        <v>90</v>
      </c>
      <c r="B91" s="117" t="s">
        <v>91</v>
      </c>
      <c r="C91" s="118"/>
      <c r="D91" s="7" t="s">
        <v>69</v>
      </c>
      <c r="E91" s="7" t="s">
        <v>31</v>
      </c>
    </row>
    <row r="92" spans="1:5" ht="15" customHeight="1" x14ac:dyDescent="0.25">
      <c r="A92" s="5" t="s">
        <v>6</v>
      </c>
      <c r="B92" s="114" t="s">
        <v>236</v>
      </c>
      <c r="C92" s="115"/>
      <c r="D92" s="43">
        <v>1.8100000000000002E-2</v>
      </c>
      <c r="E92" s="34">
        <f t="shared" ref="E92:E97" si="4">ROUND(($E$38*D92),2)</f>
        <v>0</v>
      </c>
    </row>
    <row r="93" spans="1:5" ht="15" customHeight="1" x14ac:dyDescent="0.25">
      <c r="A93" s="5" t="s">
        <v>8</v>
      </c>
      <c r="B93" s="114" t="s">
        <v>92</v>
      </c>
      <c r="C93" s="115"/>
      <c r="D93" s="43">
        <f>D71*D92</f>
        <v>1.4480000000000001E-3</v>
      </c>
      <c r="E93" s="34">
        <f t="shared" si="4"/>
        <v>0</v>
      </c>
    </row>
    <row r="94" spans="1:5" ht="30" customHeight="1" x14ac:dyDescent="0.25">
      <c r="A94" s="5" t="s">
        <v>11</v>
      </c>
      <c r="B94" s="114" t="s">
        <v>237</v>
      </c>
      <c r="C94" s="115"/>
      <c r="D94" s="43">
        <v>4.2500000000000003E-2</v>
      </c>
      <c r="E94" s="34">
        <f t="shared" si="4"/>
        <v>0</v>
      </c>
    </row>
    <row r="95" spans="1:5" ht="15" customHeight="1" x14ac:dyDescent="0.25">
      <c r="A95" s="5" t="s">
        <v>13</v>
      </c>
      <c r="B95" s="114" t="s">
        <v>238</v>
      </c>
      <c r="C95" s="115"/>
      <c r="D95" s="43">
        <v>2.8999999999999998E-3</v>
      </c>
      <c r="E95" s="34">
        <f t="shared" si="4"/>
        <v>0</v>
      </c>
    </row>
    <row r="96" spans="1:5" ht="15" customHeight="1" x14ac:dyDescent="0.25">
      <c r="A96" s="5" t="s">
        <v>36</v>
      </c>
      <c r="B96" s="114" t="s">
        <v>93</v>
      </c>
      <c r="C96" s="115"/>
      <c r="D96" s="43">
        <f>D74*D95</f>
        <v>1.1542000000000002E-3</v>
      </c>
      <c r="E96" s="34">
        <f t="shared" si="4"/>
        <v>0</v>
      </c>
    </row>
    <row r="97" spans="1:6" ht="30" customHeight="1" x14ac:dyDescent="0.25">
      <c r="A97" s="5" t="s">
        <v>38</v>
      </c>
      <c r="B97" s="114" t="s">
        <v>239</v>
      </c>
      <c r="C97" s="115"/>
      <c r="D97" s="43">
        <v>7.4999999999999997E-3</v>
      </c>
      <c r="E97" s="34">
        <f t="shared" si="4"/>
        <v>0</v>
      </c>
    </row>
    <row r="98" spans="1:6" x14ac:dyDescent="0.25">
      <c r="A98" s="116" t="s">
        <v>79</v>
      </c>
      <c r="B98" s="116"/>
      <c r="C98" s="116"/>
      <c r="D98" s="53">
        <f>SUM(D92:D97)</f>
        <v>7.3602200000000007E-2</v>
      </c>
      <c r="E98" s="35">
        <f>SUM(E92:E97)</f>
        <v>0</v>
      </c>
    </row>
    <row r="99" spans="1:6" x14ac:dyDescent="0.25">
      <c r="A99" s="4"/>
      <c r="B99" s="65"/>
      <c r="C99" s="65"/>
    </row>
    <row r="100" spans="1:6" x14ac:dyDescent="0.25">
      <c r="A100" s="109" t="s">
        <v>95</v>
      </c>
      <c r="B100" s="110"/>
      <c r="C100" s="110"/>
      <c r="D100" s="110"/>
      <c r="E100" s="111"/>
    </row>
    <row r="101" spans="1:6" ht="15" customHeight="1" x14ac:dyDescent="0.25">
      <c r="A101" s="7" t="s">
        <v>96</v>
      </c>
      <c r="B101" s="117" t="s">
        <v>97</v>
      </c>
      <c r="C101" s="118"/>
      <c r="D101" s="7" t="s">
        <v>69</v>
      </c>
      <c r="E101" s="7" t="s">
        <v>31</v>
      </c>
    </row>
    <row r="102" spans="1:6" ht="30" customHeight="1" x14ac:dyDescent="0.25">
      <c r="A102" s="5" t="s">
        <v>6</v>
      </c>
      <c r="B102" s="114" t="s">
        <v>241</v>
      </c>
      <c r="C102" s="115"/>
      <c r="D102" s="43">
        <v>9.4999999999999998E-3</v>
      </c>
      <c r="E102" s="34">
        <f t="shared" ref="E102:E107" si="5">ROUND(($E$38*D102),2)</f>
        <v>0</v>
      </c>
    </row>
    <row r="103" spans="1:6" ht="15" customHeight="1" x14ac:dyDescent="0.25">
      <c r="A103" s="5" t="s">
        <v>8</v>
      </c>
      <c r="B103" s="114" t="s">
        <v>242</v>
      </c>
      <c r="C103" s="115"/>
      <c r="D103" s="43"/>
      <c r="E103" s="34">
        <f t="shared" si="5"/>
        <v>0</v>
      </c>
    </row>
    <row r="104" spans="1:6" ht="30" customHeight="1" x14ac:dyDescent="0.25">
      <c r="A104" s="5" t="s">
        <v>11</v>
      </c>
      <c r="B104" s="114" t="s">
        <v>244</v>
      </c>
      <c r="C104" s="115"/>
      <c r="D104" s="43"/>
      <c r="E104" s="34">
        <f t="shared" si="5"/>
        <v>0</v>
      </c>
    </row>
    <row r="105" spans="1:6" ht="15" customHeight="1" x14ac:dyDescent="0.25">
      <c r="A105" s="5" t="s">
        <v>13</v>
      </c>
      <c r="B105" s="114" t="s">
        <v>243</v>
      </c>
      <c r="C105" s="115"/>
      <c r="D105" s="43"/>
      <c r="E105" s="34">
        <f t="shared" si="5"/>
        <v>0</v>
      </c>
    </row>
    <row r="106" spans="1:6" ht="15" customHeight="1" x14ac:dyDescent="0.25">
      <c r="A106" s="5" t="s">
        <v>36</v>
      </c>
      <c r="B106" s="114" t="s">
        <v>245</v>
      </c>
      <c r="C106" s="115"/>
      <c r="D106" s="43"/>
      <c r="E106" s="34">
        <f t="shared" si="5"/>
        <v>0</v>
      </c>
      <c r="F106" s="66"/>
    </row>
    <row r="107" spans="1:6" ht="15" customHeight="1" x14ac:dyDescent="0.25">
      <c r="A107" s="5" t="s">
        <v>38</v>
      </c>
      <c r="B107" s="114" t="s">
        <v>246</v>
      </c>
      <c r="C107" s="115"/>
      <c r="D107" s="43">
        <v>0</v>
      </c>
      <c r="E107" s="34">
        <f t="shared" si="5"/>
        <v>0</v>
      </c>
    </row>
    <row r="108" spans="1:6" x14ac:dyDescent="0.25">
      <c r="A108" s="116" t="s">
        <v>83</v>
      </c>
      <c r="B108" s="116"/>
      <c r="C108" s="116"/>
      <c r="D108" s="53">
        <f>SUM(D102:D107)</f>
        <v>9.4999999999999998E-3</v>
      </c>
      <c r="E108" s="35">
        <f>SUM(E102:E107)</f>
        <v>0</v>
      </c>
    </row>
    <row r="109" spans="1:6" ht="30" customHeight="1" x14ac:dyDescent="0.25">
      <c r="A109" s="5" t="s">
        <v>40</v>
      </c>
      <c r="B109" s="114" t="s">
        <v>247</v>
      </c>
      <c r="C109" s="115"/>
      <c r="D109" s="43">
        <f>D74*(D82+D108)</f>
        <v>9.8287453200000027E-2</v>
      </c>
      <c r="E109" s="34">
        <f t="shared" ref="E109" si="6">ROUND(($E$38*D109),2)</f>
        <v>0</v>
      </c>
    </row>
    <row r="110" spans="1:6" x14ac:dyDescent="0.25">
      <c r="A110" s="116" t="s">
        <v>79</v>
      </c>
      <c r="B110" s="116"/>
      <c r="C110" s="116"/>
      <c r="D110" s="53">
        <f>SUM(D108:D109)</f>
        <v>0.10778745320000002</v>
      </c>
      <c r="E110" s="35">
        <f>SUM(E108:E109)</f>
        <v>0</v>
      </c>
    </row>
    <row r="111" spans="1:6" x14ac:dyDescent="0.25">
      <c r="A111" s="4"/>
      <c r="B111" s="65"/>
      <c r="C111" s="65"/>
    </row>
    <row r="112" spans="1:6" ht="15" customHeight="1" x14ac:dyDescent="0.25">
      <c r="A112" s="119" t="s">
        <v>98</v>
      </c>
      <c r="B112" s="119"/>
      <c r="C112" s="119"/>
      <c r="D112" s="119"/>
      <c r="E112" s="119"/>
    </row>
    <row r="113" spans="1:5" ht="15" customHeight="1" x14ac:dyDescent="0.25">
      <c r="A113" s="26">
        <v>4</v>
      </c>
      <c r="B113" s="144" t="s">
        <v>99</v>
      </c>
      <c r="C113" s="145"/>
      <c r="D113" s="26" t="s">
        <v>69</v>
      </c>
      <c r="E113" s="26" t="s">
        <v>31</v>
      </c>
    </row>
    <row r="114" spans="1:5" ht="15" customHeight="1" x14ac:dyDescent="0.25">
      <c r="A114" s="5" t="s">
        <v>67</v>
      </c>
      <c r="B114" s="114" t="s">
        <v>100</v>
      </c>
      <c r="C114" s="115"/>
      <c r="D114" s="43">
        <f>D74</f>
        <v>0.39800000000000008</v>
      </c>
      <c r="E114" s="34">
        <f>E74</f>
        <v>0</v>
      </c>
    </row>
    <row r="115" spans="1:5" ht="15" customHeight="1" x14ac:dyDescent="0.25">
      <c r="A115" s="5" t="s">
        <v>81</v>
      </c>
      <c r="B115" s="114" t="s">
        <v>101</v>
      </c>
      <c r="C115" s="115"/>
      <c r="D115" s="43">
        <f>D82</f>
        <v>0.23745340000000001</v>
      </c>
      <c r="E115" s="34">
        <f>E82</f>
        <v>0</v>
      </c>
    </row>
    <row r="116" spans="1:5" ht="15" customHeight="1" x14ac:dyDescent="0.25">
      <c r="A116" s="5" t="s">
        <v>86</v>
      </c>
      <c r="B116" s="114" t="s">
        <v>87</v>
      </c>
      <c r="C116" s="115"/>
      <c r="D116" s="43">
        <f>D88</f>
        <v>0</v>
      </c>
      <c r="E116" s="34">
        <f>E88</f>
        <v>0</v>
      </c>
    </row>
    <row r="117" spans="1:5" ht="15" customHeight="1" x14ac:dyDescent="0.25">
      <c r="A117" s="5" t="s">
        <v>90</v>
      </c>
      <c r="B117" s="114" t="s">
        <v>102</v>
      </c>
      <c r="C117" s="115"/>
      <c r="D117" s="43">
        <f>D98</f>
        <v>7.3602200000000007E-2</v>
      </c>
      <c r="E117" s="34">
        <f>E98</f>
        <v>0</v>
      </c>
    </row>
    <row r="118" spans="1:5" ht="15" customHeight="1" x14ac:dyDescent="0.25">
      <c r="A118" s="5" t="s">
        <v>96</v>
      </c>
      <c r="B118" s="114" t="s">
        <v>103</v>
      </c>
      <c r="C118" s="115"/>
      <c r="D118" s="43">
        <f>D110</f>
        <v>0.10778745320000002</v>
      </c>
      <c r="E118" s="34">
        <f>E110</f>
        <v>0</v>
      </c>
    </row>
    <row r="119" spans="1:5" ht="15" customHeight="1" x14ac:dyDescent="0.25">
      <c r="A119" s="5" t="s">
        <v>104</v>
      </c>
      <c r="B119" s="114" t="s">
        <v>105</v>
      </c>
      <c r="C119" s="115"/>
      <c r="D119" s="43">
        <v>0</v>
      </c>
      <c r="E119" s="34">
        <v>0</v>
      </c>
    </row>
    <row r="120" spans="1:5" x14ac:dyDescent="0.25">
      <c r="A120" s="121" t="s">
        <v>94</v>
      </c>
      <c r="B120" s="122"/>
      <c r="C120" s="123"/>
      <c r="D120" s="56">
        <f>SUM(D114:D119)</f>
        <v>0.81684305320000017</v>
      </c>
      <c r="E120" s="35">
        <f>SUM(E114:E119)</f>
        <v>0</v>
      </c>
    </row>
    <row r="121" spans="1:5" x14ac:dyDescent="0.25">
      <c r="A121" s="4"/>
      <c r="B121" s="65"/>
      <c r="C121" s="65"/>
    </row>
    <row r="122" spans="1:5" ht="15" customHeight="1" x14ac:dyDescent="0.25">
      <c r="A122" s="119" t="s">
        <v>106</v>
      </c>
      <c r="B122" s="119"/>
      <c r="C122" s="119"/>
      <c r="D122" s="119"/>
      <c r="E122" s="119"/>
    </row>
    <row r="123" spans="1:5" ht="15" customHeight="1" x14ac:dyDescent="0.25">
      <c r="A123" s="42" t="s">
        <v>67</v>
      </c>
      <c r="B123" s="124" t="s">
        <v>107</v>
      </c>
      <c r="C123" s="126"/>
      <c r="D123" s="42" t="s">
        <v>69</v>
      </c>
      <c r="E123" s="67" t="s">
        <v>138</v>
      </c>
    </row>
    <row r="124" spans="1:5" ht="15" customHeight="1" x14ac:dyDescent="0.25">
      <c r="A124" s="42" t="s">
        <v>6</v>
      </c>
      <c r="B124" s="124" t="s">
        <v>108</v>
      </c>
      <c r="C124" s="126"/>
      <c r="D124" s="44"/>
      <c r="E124" s="146">
        <f>ROUND((E148*D139),2)</f>
        <v>0</v>
      </c>
    </row>
    <row r="125" spans="1:5" ht="15" customHeight="1" x14ac:dyDescent="0.25">
      <c r="A125" s="49" t="s">
        <v>109</v>
      </c>
      <c r="B125" s="130" t="s">
        <v>110</v>
      </c>
      <c r="C125" s="131"/>
      <c r="D125" s="57"/>
      <c r="E125" s="147"/>
    </row>
    <row r="126" spans="1:5" ht="15" customHeight="1" x14ac:dyDescent="0.25">
      <c r="A126" s="49" t="s">
        <v>111</v>
      </c>
      <c r="B126" s="130" t="s">
        <v>112</v>
      </c>
      <c r="C126" s="131"/>
      <c r="D126" s="57"/>
      <c r="E126" s="147"/>
    </row>
    <row r="127" spans="1:5" ht="15" customHeight="1" x14ac:dyDescent="0.25">
      <c r="A127" s="49" t="s">
        <v>113</v>
      </c>
      <c r="B127" s="130" t="s">
        <v>114</v>
      </c>
      <c r="C127" s="131"/>
      <c r="D127" s="57"/>
      <c r="E127" s="147"/>
    </row>
    <row r="128" spans="1:5" ht="15" customHeight="1" x14ac:dyDescent="0.25">
      <c r="A128" s="49" t="s">
        <v>115</v>
      </c>
      <c r="B128" s="130" t="s">
        <v>116</v>
      </c>
      <c r="C128" s="131"/>
      <c r="D128" s="57"/>
      <c r="E128" s="147"/>
    </row>
    <row r="129" spans="1:6" ht="15" customHeight="1" x14ac:dyDescent="0.25">
      <c r="A129" s="42" t="s">
        <v>8</v>
      </c>
      <c r="B129" s="124" t="s">
        <v>117</v>
      </c>
      <c r="C129" s="126"/>
      <c r="D129" s="57"/>
      <c r="E129" s="147"/>
    </row>
    <row r="130" spans="1:6" ht="15" customHeight="1" x14ac:dyDescent="0.25">
      <c r="A130" s="42" t="s">
        <v>11</v>
      </c>
      <c r="B130" s="124" t="s">
        <v>118</v>
      </c>
      <c r="C130" s="125"/>
      <c r="D130" s="40"/>
      <c r="E130" s="147"/>
    </row>
    <row r="131" spans="1:6" ht="15" customHeight="1" x14ac:dyDescent="0.25">
      <c r="A131" s="49" t="s">
        <v>119</v>
      </c>
      <c r="B131" s="130" t="s">
        <v>120</v>
      </c>
      <c r="C131" s="143"/>
      <c r="D131" s="63"/>
      <c r="E131" s="147"/>
    </row>
    <row r="132" spans="1:6" x14ac:dyDescent="0.25">
      <c r="A132" s="49" t="s">
        <v>121</v>
      </c>
      <c r="B132" s="130" t="s">
        <v>122</v>
      </c>
      <c r="C132" s="131"/>
      <c r="D132" s="57">
        <v>6.4999999999999997E-3</v>
      </c>
      <c r="E132" s="147"/>
    </row>
    <row r="133" spans="1:6" ht="15" customHeight="1" x14ac:dyDescent="0.25">
      <c r="A133" s="49" t="s">
        <v>123</v>
      </c>
      <c r="B133" s="130" t="s">
        <v>124</v>
      </c>
      <c r="C133" s="131"/>
      <c r="D133" s="57">
        <v>0.03</v>
      </c>
      <c r="E133" s="147"/>
    </row>
    <row r="134" spans="1:6" ht="15" customHeight="1" x14ac:dyDescent="0.25">
      <c r="A134" s="49" t="s">
        <v>125</v>
      </c>
      <c r="B134" s="130" t="s">
        <v>126</v>
      </c>
      <c r="C134" s="131"/>
      <c r="D134" s="57"/>
      <c r="E134" s="147"/>
    </row>
    <row r="135" spans="1:6" ht="15" customHeight="1" x14ac:dyDescent="0.25">
      <c r="A135" s="49" t="s">
        <v>127</v>
      </c>
      <c r="B135" s="130" t="s">
        <v>128</v>
      </c>
      <c r="C135" s="131"/>
      <c r="D135" s="57"/>
      <c r="E135" s="147"/>
    </row>
    <row r="136" spans="1:6" ht="15" customHeight="1" x14ac:dyDescent="0.25">
      <c r="A136" s="49" t="s">
        <v>129</v>
      </c>
      <c r="B136" s="130" t="s">
        <v>130</v>
      </c>
      <c r="C136" s="131"/>
      <c r="D136" s="57">
        <v>0.05</v>
      </c>
      <c r="E136" s="147"/>
      <c r="F136" s="68"/>
    </row>
    <row r="137" spans="1:6" ht="15" customHeight="1" x14ac:dyDescent="0.25">
      <c r="A137" s="49" t="s">
        <v>131</v>
      </c>
      <c r="B137" s="130" t="s">
        <v>132</v>
      </c>
      <c r="C137" s="131"/>
      <c r="D137" s="57"/>
      <c r="E137" s="147"/>
    </row>
    <row r="138" spans="1:6" ht="15" customHeight="1" x14ac:dyDescent="0.25">
      <c r="A138" s="49"/>
      <c r="B138" s="130" t="s">
        <v>133</v>
      </c>
      <c r="C138" s="131"/>
      <c r="D138" s="57">
        <f>SUM(D132:D137)</f>
        <v>8.6499999999999994E-2</v>
      </c>
      <c r="E138" s="147"/>
    </row>
    <row r="139" spans="1:6" ht="30" customHeight="1" x14ac:dyDescent="0.25">
      <c r="A139" s="42" t="s">
        <v>79</v>
      </c>
      <c r="B139" s="124" t="s">
        <v>134</v>
      </c>
      <c r="C139" s="126"/>
      <c r="D139" s="51">
        <f>((((1+D125+D126+D127)*(1+D128)*(1+D129))/(1-D138))-1)</f>
        <v>9.4690749863163726E-2</v>
      </c>
      <c r="E139" s="148"/>
      <c r="F139" s="69"/>
    </row>
    <row r="140" spans="1:6" x14ac:dyDescent="0.25">
      <c r="A140" s="4"/>
      <c r="B140" s="65"/>
      <c r="C140" s="65"/>
    </row>
    <row r="141" spans="1:6" ht="15" customHeight="1" x14ac:dyDescent="0.25">
      <c r="A141" s="119" t="s">
        <v>135</v>
      </c>
      <c r="B141" s="119"/>
      <c r="C141" s="119"/>
      <c r="D141" s="119"/>
      <c r="E141" s="119"/>
    </row>
    <row r="142" spans="1:6" ht="15" customHeight="1" x14ac:dyDescent="0.25">
      <c r="A142" s="119" t="s">
        <v>136</v>
      </c>
      <c r="B142" s="119"/>
      <c r="C142" s="119"/>
      <c r="D142" s="119"/>
      <c r="E142" s="119"/>
    </row>
    <row r="143" spans="1:6" ht="15" customHeight="1" x14ac:dyDescent="0.25">
      <c r="A143" s="119" t="s">
        <v>137</v>
      </c>
      <c r="B143" s="119"/>
      <c r="C143" s="119"/>
      <c r="D143" s="119"/>
      <c r="E143" s="42" t="s">
        <v>138</v>
      </c>
    </row>
    <row r="144" spans="1:6" ht="15" customHeight="1" x14ac:dyDescent="0.25">
      <c r="A144" s="49" t="s">
        <v>6</v>
      </c>
      <c r="B144" s="120" t="s">
        <v>139</v>
      </c>
      <c r="C144" s="120"/>
      <c r="D144" s="120"/>
      <c r="E144" s="58">
        <f>E38</f>
        <v>0</v>
      </c>
    </row>
    <row r="145" spans="1:5" ht="15" customHeight="1" x14ac:dyDescent="0.25">
      <c r="A145" s="49" t="s">
        <v>8</v>
      </c>
      <c r="B145" s="120" t="s">
        <v>140</v>
      </c>
      <c r="C145" s="120"/>
      <c r="D145" s="120"/>
      <c r="E145" s="58">
        <f>E50</f>
        <v>0</v>
      </c>
    </row>
    <row r="146" spans="1:5" ht="15" customHeight="1" x14ac:dyDescent="0.25">
      <c r="A146" s="49" t="s">
        <v>11</v>
      </c>
      <c r="B146" s="120" t="s">
        <v>141</v>
      </c>
      <c r="C146" s="120"/>
      <c r="D146" s="120"/>
      <c r="E146" s="58">
        <f>E60</f>
        <v>0</v>
      </c>
    </row>
    <row r="147" spans="1:5" ht="15" customHeight="1" x14ac:dyDescent="0.25">
      <c r="A147" s="49" t="s">
        <v>13</v>
      </c>
      <c r="B147" s="120" t="s">
        <v>99</v>
      </c>
      <c r="C147" s="120"/>
      <c r="D147" s="120"/>
      <c r="E147" s="58">
        <f>E120</f>
        <v>0</v>
      </c>
    </row>
    <row r="148" spans="1:5" ht="15" customHeight="1" x14ac:dyDescent="0.25">
      <c r="A148" s="119" t="s">
        <v>142</v>
      </c>
      <c r="B148" s="119"/>
      <c r="C148" s="119"/>
      <c r="D148" s="119"/>
      <c r="E148" s="59">
        <f>SUM(E144:E147)</f>
        <v>0</v>
      </c>
    </row>
    <row r="149" spans="1:5" ht="15" customHeight="1" x14ac:dyDescent="0.25">
      <c r="A149" s="49" t="s">
        <v>36</v>
      </c>
      <c r="B149" s="120" t="s">
        <v>143</v>
      </c>
      <c r="C149" s="120"/>
      <c r="D149" s="120"/>
      <c r="E149" s="58">
        <f>ROUND((E148*D139),2)</f>
        <v>0</v>
      </c>
    </row>
    <row r="150" spans="1:5" ht="15" customHeight="1" x14ac:dyDescent="0.25">
      <c r="A150" s="119" t="s">
        <v>144</v>
      </c>
      <c r="B150" s="119"/>
      <c r="C150" s="119"/>
      <c r="D150" s="119"/>
      <c r="E150" s="59">
        <f>SUM(E148:E149)</f>
        <v>0</v>
      </c>
    </row>
  </sheetData>
  <mergeCells count="142">
    <mergeCell ref="A150:D150"/>
    <mergeCell ref="A142:E142"/>
    <mergeCell ref="A143:D143"/>
    <mergeCell ref="B144:D144"/>
    <mergeCell ref="B145:D145"/>
    <mergeCell ref="B146:D146"/>
    <mergeCell ref="B147:D147"/>
    <mergeCell ref="A141:E141"/>
    <mergeCell ref="B129:C129"/>
    <mergeCell ref="B130:C130"/>
    <mergeCell ref="B131:C131"/>
    <mergeCell ref="B132:C132"/>
    <mergeCell ref="B133:C133"/>
    <mergeCell ref="B134:C134"/>
    <mergeCell ref="A148:D148"/>
    <mergeCell ref="B149:D149"/>
    <mergeCell ref="B119:C119"/>
    <mergeCell ref="A120:C120"/>
    <mergeCell ref="A122:E122"/>
    <mergeCell ref="B123:C123"/>
    <mergeCell ref="B124:C124"/>
    <mergeCell ref="E124:E139"/>
    <mergeCell ref="B125:C125"/>
    <mergeCell ref="B126:C126"/>
    <mergeCell ref="B127:C127"/>
    <mergeCell ref="B128:C128"/>
    <mergeCell ref="B135:C135"/>
    <mergeCell ref="B136:C136"/>
    <mergeCell ref="B137:C137"/>
    <mergeCell ref="B138:C138"/>
    <mergeCell ref="B139:C139"/>
    <mergeCell ref="B113:C113"/>
    <mergeCell ref="B114:C114"/>
    <mergeCell ref="B115:C115"/>
    <mergeCell ref="B116:C116"/>
    <mergeCell ref="B117:C117"/>
    <mergeCell ref="B118:C118"/>
    <mergeCell ref="B106:C106"/>
    <mergeCell ref="B107:C107"/>
    <mergeCell ref="A108:C108"/>
    <mergeCell ref="B109:C109"/>
    <mergeCell ref="A110:C110"/>
    <mergeCell ref="A112:E112"/>
    <mergeCell ref="A100:E100"/>
    <mergeCell ref="B101:C101"/>
    <mergeCell ref="B102:C102"/>
    <mergeCell ref="B103:C103"/>
    <mergeCell ref="B104:C104"/>
    <mergeCell ref="B105:C105"/>
    <mergeCell ref="B93:C93"/>
    <mergeCell ref="B94:C94"/>
    <mergeCell ref="B95:C95"/>
    <mergeCell ref="B96:C96"/>
    <mergeCell ref="B97:C97"/>
    <mergeCell ref="A98:C98"/>
    <mergeCell ref="B86:C86"/>
    <mergeCell ref="B87:C87"/>
    <mergeCell ref="A88:C88"/>
    <mergeCell ref="A90:E90"/>
    <mergeCell ref="B91:C91"/>
    <mergeCell ref="B92:C92"/>
    <mergeCell ref="B79:C79"/>
    <mergeCell ref="B80:C80"/>
    <mergeCell ref="B81:C81"/>
    <mergeCell ref="A82:C82"/>
    <mergeCell ref="A84:E84"/>
    <mergeCell ref="B85:C85"/>
    <mergeCell ref="B72:C72"/>
    <mergeCell ref="B73:C73"/>
    <mergeCell ref="A74:C74"/>
    <mergeCell ref="A76:E76"/>
    <mergeCell ref="B77:C77"/>
    <mergeCell ref="B78:C78"/>
    <mergeCell ref="B66:C66"/>
    <mergeCell ref="B67:C67"/>
    <mergeCell ref="B68:C68"/>
    <mergeCell ref="B69:C69"/>
    <mergeCell ref="B70:C70"/>
    <mergeCell ref="B71:C71"/>
    <mergeCell ref="B59:D59"/>
    <mergeCell ref="A60:D60"/>
    <mergeCell ref="A61:E61"/>
    <mergeCell ref="A63:E63"/>
    <mergeCell ref="A64:E64"/>
    <mergeCell ref="B65:C65"/>
    <mergeCell ref="A51:E51"/>
    <mergeCell ref="A54:E54"/>
    <mergeCell ref="B55:D55"/>
    <mergeCell ref="B56:D56"/>
    <mergeCell ref="B57:D57"/>
    <mergeCell ref="B58:D58"/>
    <mergeCell ref="B45:D45"/>
    <mergeCell ref="B46:D46"/>
    <mergeCell ref="B47:D47"/>
    <mergeCell ref="B48:D48"/>
    <mergeCell ref="B49:D49"/>
    <mergeCell ref="A50:D50"/>
    <mergeCell ref="B37:D37"/>
    <mergeCell ref="A38:D38"/>
    <mergeCell ref="A41:E41"/>
    <mergeCell ref="B42:D42"/>
    <mergeCell ref="B43:D43"/>
    <mergeCell ref="B44:D44"/>
    <mergeCell ref="B31:D31"/>
    <mergeCell ref="B32:D32"/>
    <mergeCell ref="B33:D33"/>
    <mergeCell ref="B34:D34"/>
    <mergeCell ref="B35:D35"/>
    <mergeCell ref="B36:D36"/>
    <mergeCell ref="B26:C26"/>
    <mergeCell ref="D26:E26"/>
    <mergeCell ref="B27:C27"/>
    <mergeCell ref="D27:E27"/>
    <mergeCell ref="A29:E29"/>
    <mergeCell ref="B30:D30"/>
    <mergeCell ref="A22:E22"/>
    <mergeCell ref="B23:C23"/>
    <mergeCell ref="D23:E23"/>
    <mergeCell ref="B24:C24"/>
    <mergeCell ref="D24:E24"/>
    <mergeCell ref="B25:C25"/>
    <mergeCell ref="D25:E25"/>
    <mergeCell ref="B16:C16"/>
    <mergeCell ref="D16:E16"/>
    <mergeCell ref="A18:E18"/>
    <mergeCell ref="A19:B19"/>
    <mergeCell ref="D19:E19"/>
    <mergeCell ref="A20:B20"/>
    <mergeCell ref="D20:E20"/>
    <mergeCell ref="A12:E12"/>
    <mergeCell ref="B13:C13"/>
    <mergeCell ref="D13:E13"/>
    <mergeCell ref="B14:C14"/>
    <mergeCell ref="D14:E14"/>
    <mergeCell ref="B15:C15"/>
    <mergeCell ref="D15:E15"/>
    <mergeCell ref="A3:E3"/>
    <mergeCell ref="A6:E6"/>
    <mergeCell ref="A7:E7"/>
    <mergeCell ref="A8:E8"/>
    <mergeCell ref="A9:B9"/>
    <mergeCell ref="A10:E1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F150"/>
  <sheetViews>
    <sheetView topLeftCell="A170" zoomScale="120" zoomScaleNormal="120" workbookViewId="0">
      <selection activeCell="E50" sqref="E50"/>
    </sheetView>
  </sheetViews>
  <sheetFormatPr defaultRowHeight="15" x14ac:dyDescent="0.25"/>
  <cols>
    <col min="1" max="1" width="7.7109375" style="64" customWidth="1"/>
    <col min="2" max="2" width="6.140625" style="64" customWidth="1"/>
    <col min="3" max="3" width="56.42578125" style="64" customWidth="1"/>
    <col min="4" max="4" width="9.5703125" style="64" customWidth="1"/>
    <col min="5" max="5" width="15.140625" style="64" bestFit="1" customWidth="1"/>
    <col min="6" max="6" width="11.28515625" style="64" bestFit="1" customWidth="1"/>
    <col min="7" max="16384" width="9.140625" style="64"/>
  </cols>
  <sheetData>
    <row r="3" spans="1:5" ht="32.25" customHeight="1" x14ac:dyDescent="0.25">
      <c r="A3" s="137" t="s">
        <v>0</v>
      </c>
      <c r="B3" s="137"/>
      <c r="C3" s="137"/>
      <c r="D3" s="137"/>
      <c r="E3" s="137"/>
    </row>
    <row r="4" spans="1:5" x14ac:dyDescent="0.25">
      <c r="A4" s="1"/>
      <c r="B4" s="65"/>
      <c r="C4" s="65"/>
    </row>
    <row r="5" spans="1:5" ht="15.75" x14ac:dyDescent="0.25">
      <c r="A5" s="3"/>
      <c r="B5" s="65"/>
      <c r="C5" s="65"/>
    </row>
    <row r="6" spans="1:5" x14ac:dyDescent="0.25">
      <c r="A6" s="119" t="s">
        <v>1</v>
      </c>
      <c r="B6" s="119"/>
      <c r="C6" s="119"/>
      <c r="D6" s="119"/>
      <c r="E6" s="119"/>
    </row>
    <row r="7" spans="1:5" ht="15" customHeight="1" x14ac:dyDescent="0.25">
      <c r="A7" s="119" t="s">
        <v>2</v>
      </c>
      <c r="B7" s="119"/>
      <c r="C7" s="119"/>
      <c r="D7" s="119"/>
      <c r="E7" s="119"/>
    </row>
    <row r="8" spans="1:5" x14ac:dyDescent="0.25">
      <c r="A8" s="124" t="s">
        <v>3</v>
      </c>
      <c r="B8" s="125"/>
      <c r="C8" s="125"/>
      <c r="D8" s="125"/>
      <c r="E8" s="126"/>
    </row>
    <row r="9" spans="1:5" x14ac:dyDescent="0.25">
      <c r="A9" s="124" t="s">
        <v>4</v>
      </c>
      <c r="B9" s="126"/>
      <c r="C9" s="38" t="s">
        <v>248</v>
      </c>
      <c r="D9" s="39"/>
      <c r="E9" s="40"/>
    </row>
    <row r="10" spans="1:5" ht="15" customHeight="1" x14ac:dyDescent="0.25">
      <c r="A10" s="120"/>
      <c r="B10" s="120"/>
      <c r="C10" s="120"/>
      <c r="D10" s="120"/>
      <c r="E10" s="120"/>
    </row>
    <row r="11" spans="1:5" x14ac:dyDescent="0.25">
      <c r="A11" s="4"/>
      <c r="B11" s="65"/>
      <c r="C11" s="65"/>
    </row>
    <row r="12" spans="1:5" ht="15" customHeight="1" x14ac:dyDescent="0.25">
      <c r="A12" s="119" t="s">
        <v>5</v>
      </c>
      <c r="B12" s="119"/>
      <c r="C12" s="119"/>
      <c r="D12" s="119"/>
      <c r="E12" s="119"/>
    </row>
    <row r="13" spans="1:5" x14ac:dyDescent="0.25">
      <c r="A13" s="49" t="s">
        <v>6</v>
      </c>
      <c r="B13" s="130" t="s">
        <v>7</v>
      </c>
      <c r="C13" s="131"/>
      <c r="D13" s="127"/>
      <c r="E13" s="127"/>
    </row>
    <row r="14" spans="1:5" ht="15" customHeight="1" x14ac:dyDescent="0.25">
      <c r="A14" s="49" t="s">
        <v>8</v>
      </c>
      <c r="B14" s="130" t="s">
        <v>9</v>
      </c>
      <c r="C14" s="131"/>
      <c r="D14" s="120" t="s">
        <v>10</v>
      </c>
      <c r="E14" s="120"/>
    </row>
    <row r="15" spans="1:5" ht="45" customHeight="1" x14ac:dyDescent="0.25">
      <c r="A15" s="49" t="s">
        <v>11</v>
      </c>
      <c r="B15" s="130" t="s">
        <v>12</v>
      </c>
      <c r="C15" s="131"/>
      <c r="D15" s="128" t="str">
        <f>'QUAD SAL'!C11</f>
        <v>DF000010/2019 e TA DF000046/2019 SEAC/SINDSERVIÇOS</v>
      </c>
      <c r="E15" s="128"/>
    </row>
    <row r="16" spans="1:5" ht="15" customHeight="1" x14ac:dyDescent="0.25">
      <c r="A16" s="49" t="s">
        <v>13</v>
      </c>
      <c r="B16" s="130" t="s">
        <v>14</v>
      </c>
      <c r="C16" s="131"/>
      <c r="D16" s="120" t="s">
        <v>15</v>
      </c>
      <c r="E16" s="120"/>
    </row>
    <row r="17" spans="1:5" x14ac:dyDescent="0.25">
      <c r="A17" s="46"/>
      <c r="B17" s="47"/>
      <c r="C17" s="47"/>
      <c r="D17" s="48"/>
      <c r="E17" s="48"/>
    </row>
    <row r="18" spans="1:5" ht="15" customHeight="1" x14ac:dyDescent="0.25">
      <c r="A18" s="129" t="s">
        <v>16</v>
      </c>
      <c r="B18" s="129"/>
      <c r="C18" s="119"/>
      <c r="D18" s="119"/>
      <c r="E18" s="119"/>
    </row>
    <row r="19" spans="1:5" ht="48" customHeight="1" x14ac:dyDescent="0.25">
      <c r="A19" s="119" t="s">
        <v>17</v>
      </c>
      <c r="B19" s="119"/>
      <c r="C19" s="42" t="s">
        <v>18</v>
      </c>
      <c r="D19" s="119" t="s">
        <v>19</v>
      </c>
      <c r="E19" s="119"/>
    </row>
    <row r="20" spans="1:5" ht="15" customHeight="1" x14ac:dyDescent="0.25">
      <c r="A20" s="120" t="s">
        <v>20</v>
      </c>
      <c r="B20" s="120"/>
      <c r="C20" s="49" t="s">
        <v>21</v>
      </c>
      <c r="D20" s="120">
        <v>1</v>
      </c>
      <c r="E20" s="120"/>
    </row>
    <row r="21" spans="1:5" x14ac:dyDescent="0.25">
      <c r="A21" s="4"/>
      <c r="B21" s="65"/>
      <c r="C21" s="65"/>
    </row>
    <row r="22" spans="1:5" ht="15" customHeight="1" x14ac:dyDescent="0.25">
      <c r="A22" s="119" t="s">
        <v>22</v>
      </c>
      <c r="B22" s="119"/>
      <c r="C22" s="119"/>
      <c r="D22" s="119"/>
      <c r="E22" s="119"/>
    </row>
    <row r="23" spans="1:5" ht="30" customHeight="1" x14ac:dyDescent="0.25">
      <c r="A23" s="49">
        <v>1</v>
      </c>
      <c r="B23" s="130" t="s">
        <v>23</v>
      </c>
      <c r="C23" s="131"/>
      <c r="D23" s="120" t="str">
        <f>'QUAD SAL'!A14</f>
        <v>Técnico em Instalações Hidrosanitárias</v>
      </c>
      <c r="E23" s="120"/>
    </row>
    <row r="24" spans="1:5" x14ac:dyDescent="0.25">
      <c r="A24" s="49">
        <v>2</v>
      </c>
      <c r="B24" s="130" t="s">
        <v>24</v>
      </c>
      <c r="C24" s="131"/>
      <c r="D24" s="138">
        <v>0</v>
      </c>
      <c r="E24" s="138"/>
    </row>
    <row r="25" spans="1:5" ht="15" customHeight="1" x14ac:dyDescent="0.25">
      <c r="A25" s="49">
        <v>3</v>
      </c>
      <c r="B25" s="130" t="s">
        <v>25</v>
      </c>
      <c r="C25" s="131"/>
      <c r="D25" s="120" t="str">
        <f>'QUAD SAL'!B14</f>
        <v>Bombeiro Hidráulico</v>
      </c>
      <c r="E25" s="120"/>
    </row>
    <row r="26" spans="1:5" x14ac:dyDescent="0.25">
      <c r="A26" s="49">
        <v>4</v>
      </c>
      <c r="B26" s="130" t="s">
        <v>26</v>
      </c>
      <c r="C26" s="131"/>
      <c r="D26" s="127">
        <v>43466</v>
      </c>
      <c r="E26" s="127"/>
    </row>
    <row r="27" spans="1:5" x14ac:dyDescent="0.25">
      <c r="A27" s="49">
        <v>5</v>
      </c>
      <c r="B27" s="130" t="s">
        <v>27</v>
      </c>
      <c r="C27" s="131"/>
      <c r="D27" s="120">
        <f>'AN XII-4 RESUMO MO'!B13</f>
        <v>2</v>
      </c>
      <c r="E27" s="120"/>
    </row>
    <row r="28" spans="1:5" x14ac:dyDescent="0.25">
      <c r="A28" s="4"/>
      <c r="B28" s="65"/>
      <c r="C28" s="65"/>
    </row>
    <row r="29" spans="1:5" ht="15" customHeight="1" x14ac:dyDescent="0.25">
      <c r="A29" s="119" t="s">
        <v>28</v>
      </c>
      <c r="B29" s="119"/>
      <c r="C29" s="119"/>
      <c r="D29" s="119"/>
      <c r="E29" s="119"/>
    </row>
    <row r="30" spans="1:5" x14ac:dyDescent="0.25">
      <c r="A30" s="42" t="s">
        <v>29</v>
      </c>
      <c r="B30" s="134" t="s">
        <v>30</v>
      </c>
      <c r="C30" s="134"/>
      <c r="D30" s="134"/>
      <c r="E30" s="42" t="s">
        <v>31</v>
      </c>
    </row>
    <row r="31" spans="1:5" x14ac:dyDescent="0.25">
      <c r="A31" s="49" t="s">
        <v>6</v>
      </c>
      <c r="B31" s="135" t="s">
        <v>32</v>
      </c>
      <c r="C31" s="135"/>
      <c r="D31" s="135"/>
      <c r="E31" s="44">
        <f>D24</f>
        <v>0</v>
      </c>
    </row>
    <row r="32" spans="1:5" x14ac:dyDescent="0.25">
      <c r="A32" s="49" t="s">
        <v>8</v>
      </c>
      <c r="B32" s="135" t="s">
        <v>33</v>
      </c>
      <c r="C32" s="135"/>
      <c r="D32" s="135"/>
      <c r="E32" s="44">
        <f>'QUAD SAL'!F14</f>
        <v>0</v>
      </c>
    </row>
    <row r="33" spans="1:5" x14ac:dyDescent="0.25">
      <c r="A33" s="49" t="s">
        <v>11</v>
      </c>
      <c r="B33" s="135" t="s">
        <v>34</v>
      </c>
      <c r="C33" s="135"/>
      <c r="D33" s="135"/>
      <c r="E33" s="44">
        <v>0</v>
      </c>
    </row>
    <row r="34" spans="1:5" x14ac:dyDescent="0.25">
      <c r="A34" s="49" t="s">
        <v>13</v>
      </c>
      <c r="B34" s="135" t="s">
        <v>35</v>
      </c>
      <c r="C34" s="135"/>
      <c r="D34" s="135"/>
      <c r="E34" s="44">
        <v>0</v>
      </c>
    </row>
    <row r="35" spans="1:5" x14ac:dyDescent="0.25">
      <c r="A35" s="49" t="s">
        <v>36</v>
      </c>
      <c r="B35" s="135" t="s">
        <v>37</v>
      </c>
      <c r="C35" s="135"/>
      <c r="D35" s="135"/>
      <c r="E35" s="44">
        <v>0</v>
      </c>
    </row>
    <row r="36" spans="1:5" x14ac:dyDescent="0.25">
      <c r="A36" s="49" t="s">
        <v>38</v>
      </c>
      <c r="B36" s="135" t="s">
        <v>39</v>
      </c>
      <c r="C36" s="135"/>
      <c r="D36" s="135"/>
      <c r="E36" s="44">
        <v>0</v>
      </c>
    </row>
    <row r="37" spans="1:5" x14ac:dyDescent="0.25">
      <c r="A37" s="49" t="s">
        <v>40</v>
      </c>
      <c r="B37" s="135" t="s">
        <v>41</v>
      </c>
      <c r="C37" s="135"/>
      <c r="D37" s="135"/>
      <c r="E37" s="44">
        <v>0</v>
      </c>
    </row>
    <row r="38" spans="1:5" ht="15" customHeight="1" x14ac:dyDescent="0.25">
      <c r="A38" s="116" t="s">
        <v>42</v>
      </c>
      <c r="B38" s="116"/>
      <c r="C38" s="116"/>
      <c r="D38" s="116"/>
      <c r="E38" s="45">
        <f>SUM(E31:E37)</f>
        <v>0</v>
      </c>
    </row>
    <row r="39" spans="1:5" x14ac:dyDescent="0.25">
      <c r="A39" s="4"/>
      <c r="B39" s="65"/>
      <c r="C39" s="65"/>
    </row>
    <row r="40" spans="1:5" x14ac:dyDescent="0.25">
      <c r="A40" s="4"/>
      <c r="B40" s="65"/>
      <c r="C40" s="65"/>
    </row>
    <row r="41" spans="1:5" ht="15" customHeight="1" x14ac:dyDescent="0.25">
      <c r="A41" s="140" t="s">
        <v>43</v>
      </c>
      <c r="B41" s="141"/>
      <c r="C41" s="141"/>
      <c r="D41" s="141"/>
      <c r="E41" s="142"/>
    </row>
    <row r="42" spans="1:5" x14ac:dyDescent="0.25">
      <c r="A42" s="42" t="s">
        <v>44</v>
      </c>
      <c r="B42" s="134" t="s">
        <v>45</v>
      </c>
      <c r="C42" s="134"/>
      <c r="D42" s="134"/>
      <c r="E42" s="23" t="s">
        <v>31</v>
      </c>
    </row>
    <row r="43" spans="1:5" x14ac:dyDescent="0.25">
      <c r="A43" s="49" t="s">
        <v>6</v>
      </c>
      <c r="B43" s="135" t="s">
        <v>46</v>
      </c>
      <c r="C43" s="135"/>
      <c r="D43" s="135"/>
      <c r="E43" s="36">
        <v>0</v>
      </c>
    </row>
    <row r="44" spans="1:5" x14ac:dyDescent="0.25">
      <c r="A44" s="49" t="s">
        <v>47</v>
      </c>
      <c r="B44" s="135" t="s">
        <v>48</v>
      </c>
      <c r="C44" s="135"/>
      <c r="D44" s="135"/>
      <c r="E44" s="36">
        <f>ROUND((E31*6%),2)</f>
        <v>0</v>
      </c>
    </row>
    <row r="45" spans="1:5" x14ac:dyDescent="0.25">
      <c r="A45" s="49" t="s">
        <v>8</v>
      </c>
      <c r="B45" s="135" t="s">
        <v>49</v>
      </c>
      <c r="C45" s="135"/>
      <c r="D45" s="135"/>
      <c r="E45" s="36">
        <v>0</v>
      </c>
    </row>
    <row r="46" spans="1:5" x14ac:dyDescent="0.25">
      <c r="A46" s="49" t="s">
        <v>11</v>
      </c>
      <c r="B46" s="135" t="s">
        <v>50</v>
      </c>
      <c r="C46" s="135"/>
      <c r="D46" s="135"/>
      <c r="E46" s="36">
        <v>0</v>
      </c>
    </row>
    <row r="47" spans="1:5" x14ac:dyDescent="0.25">
      <c r="A47" s="49" t="s">
        <v>13</v>
      </c>
      <c r="B47" s="135" t="s">
        <v>51</v>
      </c>
      <c r="C47" s="135"/>
      <c r="D47" s="135"/>
      <c r="E47" s="36">
        <f>0</f>
        <v>0</v>
      </c>
    </row>
    <row r="48" spans="1:5" x14ac:dyDescent="0.25">
      <c r="A48" s="49" t="s">
        <v>36</v>
      </c>
      <c r="B48" s="135" t="s">
        <v>52</v>
      </c>
      <c r="C48" s="135"/>
      <c r="D48" s="135"/>
      <c r="E48" s="36">
        <v>0</v>
      </c>
    </row>
    <row r="49" spans="1:5" x14ac:dyDescent="0.25">
      <c r="A49" s="49" t="s">
        <v>38</v>
      </c>
      <c r="B49" s="135" t="s">
        <v>249</v>
      </c>
      <c r="C49" s="135"/>
      <c r="D49" s="135"/>
      <c r="E49" s="36">
        <v>0</v>
      </c>
    </row>
    <row r="50" spans="1:5" ht="15" customHeight="1" x14ac:dyDescent="0.25">
      <c r="A50" s="116" t="s">
        <v>54</v>
      </c>
      <c r="B50" s="116"/>
      <c r="C50" s="116"/>
      <c r="D50" s="116"/>
      <c r="E50" s="37">
        <f>SUM(E43:E49)</f>
        <v>0</v>
      </c>
    </row>
    <row r="51" spans="1:5" ht="15" customHeight="1" x14ac:dyDescent="0.25">
      <c r="A51" s="136" t="s">
        <v>55</v>
      </c>
      <c r="B51" s="133"/>
      <c r="C51" s="133"/>
      <c r="D51" s="133"/>
      <c r="E51" s="133"/>
    </row>
    <row r="52" spans="1:5" x14ac:dyDescent="0.25">
      <c r="A52" s="4"/>
      <c r="B52" s="65"/>
      <c r="C52" s="65"/>
    </row>
    <row r="53" spans="1:5" x14ac:dyDescent="0.25">
      <c r="A53" s="4"/>
      <c r="B53" s="65"/>
      <c r="C53" s="65"/>
    </row>
    <row r="54" spans="1:5" ht="15" customHeight="1" x14ac:dyDescent="0.25">
      <c r="A54" s="119" t="s">
        <v>56</v>
      </c>
      <c r="B54" s="119"/>
      <c r="C54" s="119"/>
      <c r="D54" s="119"/>
      <c r="E54" s="119"/>
    </row>
    <row r="55" spans="1:5" x14ac:dyDescent="0.25">
      <c r="A55" s="41" t="s">
        <v>57</v>
      </c>
      <c r="B55" s="139" t="s">
        <v>58</v>
      </c>
      <c r="C55" s="139"/>
      <c r="D55" s="139"/>
      <c r="E55" s="17" t="s">
        <v>31</v>
      </c>
    </row>
    <row r="56" spans="1:5" x14ac:dyDescent="0.25">
      <c r="A56" s="49" t="s">
        <v>6</v>
      </c>
      <c r="B56" s="135" t="s">
        <v>59</v>
      </c>
      <c r="C56" s="135"/>
      <c r="D56" s="135"/>
      <c r="E56" s="36"/>
    </row>
    <row r="57" spans="1:5" ht="30" customHeight="1" x14ac:dyDescent="0.25">
      <c r="A57" s="49" t="s">
        <v>8</v>
      </c>
      <c r="B57" s="135" t="s">
        <v>60</v>
      </c>
      <c r="C57" s="135"/>
      <c r="D57" s="135"/>
      <c r="E57" s="36">
        <v>0</v>
      </c>
    </row>
    <row r="58" spans="1:5" x14ac:dyDescent="0.25">
      <c r="A58" s="49" t="s">
        <v>11</v>
      </c>
      <c r="B58" s="135" t="s">
        <v>61</v>
      </c>
      <c r="C58" s="135"/>
      <c r="D58" s="135"/>
      <c r="E58" s="36"/>
    </row>
    <row r="59" spans="1:5" x14ac:dyDescent="0.25">
      <c r="A59" s="49" t="s">
        <v>13</v>
      </c>
      <c r="B59" s="135" t="s">
        <v>62</v>
      </c>
      <c r="C59" s="135"/>
      <c r="D59" s="135"/>
      <c r="E59" s="36">
        <v>0</v>
      </c>
    </row>
    <row r="60" spans="1:5" ht="15" customHeight="1" x14ac:dyDescent="0.25">
      <c r="A60" s="116" t="s">
        <v>63</v>
      </c>
      <c r="B60" s="116"/>
      <c r="C60" s="116"/>
      <c r="D60" s="116"/>
      <c r="E60" s="37">
        <f>SUM(E56:E59)</f>
        <v>0</v>
      </c>
    </row>
    <row r="61" spans="1:5" ht="15" customHeight="1" x14ac:dyDescent="0.25">
      <c r="A61" s="132" t="s">
        <v>64</v>
      </c>
      <c r="B61" s="133"/>
      <c r="C61" s="133"/>
      <c r="D61" s="133"/>
      <c r="E61" s="133"/>
    </row>
    <row r="62" spans="1:5" x14ac:dyDescent="0.25">
      <c r="A62" s="4"/>
      <c r="B62" s="65"/>
      <c r="C62" s="65"/>
    </row>
    <row r="63" spans="1:5" x14ac:dyDescent="0.25">
      <c r="A63" s="109" t="s">
        <v>65</v>
      </c>
      <c r="B63" s="110"/>
      <c r="C63" s="110"/>
      <c r="D63" s="110"/>
      <c r="E63" s="111"/>
    </row>
    <row r="64" spans="1:5" x14ac:dyDescent="0.25">
      <c r="A64" s="109" t="s">
        <v>66</v>
      </c>
      <c r="B64" s="110"/>
      <c r="C64" s="110"/>
      <c r="D64" s="110"/>
      <c r="E64" s="111"/>
    </row>
    <row r="65" spans="1:5" ht="15" customHeight="1" x14ac:dyDescent="0.25">
      <c r="A65" s="7" t="s">
        <v>67</v>
      </c>
      <c r="B65" s="117" t="s">
        <v>68</v>
      </c>
      <c r="C65" s="118"/>
      <c r="D65" s="7" t="s">
        <v>69</v>
      </c>
      <c r="E65" s="7" t="s">
        <v>31</v>
      </c>
    </row>
    <row r="66" spans="1:5" ht="15" customHeight="1" x14ac:dyDescent="0.25">
      <c r="A66" s="5" t="s">
        <v>6</v>
      </c>
      <c r="B66" s="114" t="s">
        <v>70</v>
      </c>
      <c r="C66" s="115"/>
      <c r="D66" s="43">
        <v>0.2</v>
      </c>
      <c r="E66" s="34">
        <f>ROUND(($E$38*D66),2)</f>
        <v>0</v>
      </c>
    </row>
    <row r="67" spans="1:5" x14ac:dyDescent="0.25">
      <c r="A67" s="5" t="s">
        <v>8</v>
      </c>
      <c r="B67" s="114" t="s">
        <v>71</v>
      </c>
      <c r="C67" s="115"/>
      <c r="D67" s="43">
        <v>1.4999999999999999E-2</v>
      </c>
      <c r="E67" s="34">
        <f t="shared" ref="E67:E73" si="0">ROUND(($E$38*D67),2)</f>
        <v>0</v>
      </c>
    </row>
    <row r="68" spans="1:5" x14ac:dyDescent="0.25">
      <c r="A68" s="5" t="s">
        <v>11</v>
      </c>
      <c r="B68" s="114" t="s">
        <v>72</v>
      </c>
      <c r="C68" s="115"/>
      <c r="D68" s="43">
        <v>0.01</v>
      </c>
      <c r="E68" s="34">
        <f t="shared" si="0"/>
        <v>0</v>
      </c>
    </row>
    <row r="69" spans="1:5" x14ac:dyDescent="0.25">
      <c r="A69" s="5" t="s">
        <v>13</v>
      </c>
      <c r="B69" s="114" t="s">
        <v>73</v>
      </c>
      <c r="C69" s="115"/>
      <c r="D69" s="43">
        <v>2E-3</v>
      </c>
      <c r="E69" s="34">
        <f t="shared" si="0"/>
        <v>0</v>
      </c>
    </row>
    <row r="70" spans="1:5" x14ac:dyDescent="0.25">
      <c r="A70" s="5" t="s">
        <v>36</v>
      </c>
      <c r="B70" s="114" t="s">
        <v>74</v>
      </c>
      <c r="C70" s="115"/>
      <c r="D70" s="43">
        <v>2.5000000000000001E-2</v>
      </c>
      <c r="E70" s="34">
        <f t="shared" si="0"/>
        <v>0</v>
      </c>
    </row>
    <row r="71" spans="1:5" x14ac:dyDescent="0.25">
      <c r="A71" s="5" t="s">
        <v>38</v>
      </c>
      <c r="B71" s="114" t="s">
        <v>75</v>
      </c>
      <c r="C71" s="115"/>
      <c r="D71" s="43">
        <v>0.08</v>
      </c>
      <c r="E71" s="34">
        <f t="shared" si="0"/>
        <v>0</v>
      </c>
    </row>
    <row r="72" spans="1:5" x14ac:dyDescent="0.25">
      <c r="A72" s="5" t="s">
        <v>40</v>
      </c>
      <c r="B72" s="114" t="s">
        <v>76</v>
      </c>
      <c r="C72" s="115"/>
      <c r="D72" s="43">
        <v>0.06</v>
      </c>
      <c r="E72" s="34">
        <f t="shared" si="0"/>
        <v>0</v>
      </c>
    </row>
    <row r="73" spans="1:5" x14ac:dyDescent="0.25">
      <c r="A73" s="8" t="s">
        <v>77</v>
      </c>
      <c r="B73" s="112" t="s">
        <v>78</v>
      </c>
      <c r="C73" s="113"/>
      <c r="D73" s="50">
        <v>6.0000000000000001E-3</v>
      </c>
      <c r="E73" s="34">
        <f t="shared" si="0"/>
        <v>0</v>
      </c>
    </row>
    <row r="74" spans="1:5" x14ac:dyDescent="0.25">
      <c r="A74" s="116" t="s">
        <v>79</v>
      </c>
      <c r="B74" s="116"/>
      <c r="C74" s="116"/>
      <c r="D74" s="51">
        <f>SUM(D66:D73)</f>
        <v>0.39800000000000008</v>
      </c>
      <c r="E74" s="37">
        <f>SUM(E66:E73)</f>
        <v>0</v>
      </c>
    </row>
    <row r="75" spans="1:5" x14ac:dyDescent="0.25">
      <c r="A75" s="4"/>
      <c r="B75" s="65"/>
      <c r="C75" s="65"/>
    </row>
    <row r="76" spans="1:5" x14ac:dyDescent="0.25">
      <c r="A76" s="109" t="s">
        <v>80</v>
      </c>
      <c r="B76" s="110"/>
      <c r="C76" s="110"/>
      <c r="D76" s="110"/>
      <c r="E76" s="111"/>
    </row>
    <row r="77" spans="1:5" ht="15" customHeight="1" x14ac:dyDescent="0.25">
      <c r="A77" s="7" t="s">
        <v>81</v>
      </c>
      <c r="B77" s="117" t="s">
        <v>82</v>
      </c>
      <c r="C77" s="118"/>
      <c r="D77" s="7" t="s">
        <v>69</v>
      </c>
      <c r="E77" s="7" t="s">
        <v>31</v>
      </c>
    </row>
    <row r="78" spans="1:5" ht="15" customHeight="1" x14ac:dyDescent="0.25">
      <c r="A78" s="5" t="s">
        <v>6</v>
      </c>
      <c r="B78" s="114" t="s">
        <v>234</v>
      </c>
      <c r="C78" s="115"/>
      <c r="D78" s="43">
        <v>8.3299999999999999E-2</v>
      </c>
      <c r="E78" s="34">
        <f t="shared" ref="E78" si="1">ROUND(($E$38*D78),2)</f>
        <v>0</v>
      </c>
    </row>
    <row r="79" spans="1:5" ht="15" customHeight="1" x14ac:dyDescent="0.25">
      <c r="A79" s="5"/>
      <c r="B79" s="121" t="s">
        <v>83</v>
      </c>
      <c r="C79" s="123"/>
      <c r="D79" s="54">
        <f>SUM(D78)</f>
        <v>8.3299999999999999E-2</v>
      </c>
      <c r="E79" s="55">
        <f>SUM(E78)</f>
        <v>0</v>
      </c>
    </row>
    <row r="80" spans="1:5" ht="15" customHeight="1" x14ac:dyDescent="0.25">
      <c r="A80" s="52" t="s">
        <v>8</v>
      </c>
      <c r="B80" s="114" t="s">
        <v>84</v>
      </c>
      <c r="C80" s="115"/>
      <c r="D80" s="50">
        <f>(D74*D79)</f>
        <v>3.3153400000000006E-2</v>
      </c>
      <c r="E80" s="34">
        <f t="shared" ref="E80:E81" si="2">ROUND(($E$38*D80),2)</f>
        <v>0</v>
      </c>
    </row>
    <row r="81" spans="1:5" ht="30" customHeight="1" x14ac:dyDescent="0.25">
      <c r="A81" s="5" t="s">
        <v>11</v>
      </c>
      <c r="B81" s="114" t="s">
        <v>240</v>
      </c>
      <c r="C81" s="115"/>
      <c r="D81" s="43">
        <v>0.121</v>
      </c>
      <c r="E81" s="34">
        <f t="shared" si="2"/>
        <v>0</v>
      </c>
    </row>
    <row r="82" spans="1:5" x14ac:dyDescent="0.25">
      <c r="A82" s="116" t="s">
        <v>79</v>
      </c>
      <c r="B82" s="116"/>
      <c r="C82" s="116"/>
      <c r="D82" s="53">
        <f>SUM(D79:D81)</f>
        <v>0.23745340000000001</v>
      </c>
      <c r="E82" s="35">
        <f>SUM(E79:E81)</f>
        <v>0</v>
      </c>
    </row>
    <row r="83" spans="1:5" x14ac:dyDescent="0.25">
      <c r="A83" s="4"/>
      <c r="B83" s="65"/>
      <c r="C83" s="65"/>
    </row>
    <row r="84" spans="1:5" x14ac:dyDescent="0.25">
      <c r="A84" s="109" t="s">
        <v>85</v>
      </c>
      <c r="B84" s="110"/>
      <c r="C84" s="110"/>
      <c r="D84" s="110"/>
      <c r="E84" s="111"/>
    </row>
    <row r="85" spans="1:5" ht="15" customHeight="1" x14ac:dyDescent="0.25">
      <c r="A85" s="7" t="s">
        <v>86</v>
      </c>
      <c r="B85" s="117" t="s">
        <v>87</v>
      </c>
      <c r="C85" s="118"/>
      <c r="D85" s="7" t="s">
        <v>69</v>
      </c>
      <c r="E85" s="7" t="s">
        <v>31</v>
      </c>
    </row>
    <row r="86" spans="1:5" ht="30" customHeight="1" x14ac:dyDescent="0.25">
      <c r="A86" s="5" t="s">
        <v>6</v>
      </c>
      <c r="B86" s="114" t="s">
        <v>235</v>
      </c>
      <c r="C86" s="115"/>
      <c r="D86" s="43"/>
      <c r="E86" s="34">
        <f t="shared" ref="E86:E87" si="3">ROUND(($E$38*D86),2)</f>
        <v>0</v>
      </c>
    </row>
    <row r="87" spans="1:5" ht="15" customHeight="1" x14ac:dyDescent="0.25">
      <c r="A87" s="8" t="s">
        <v>8</v>
      </c>
      <c r="B87" s="112" t="s">
        <v>88</v>
      </c>
      <c r="C87" s="113"/>
      <c r="D87" s="43">
        <f>D74*D86</f>
        <v>0</v>
      </c>
      <c r="E87" s="34">
        <f t="shared" si="3"/>
        <v>0</v>
      </c>
    </row>
    <row r="88" spans="1:5" x14ac:dyDescent="0.25">
      <c r="A88" s="116" t="s">
        <v>79</v>
      </c>
      <c r="B88" s="116"/>
      <c r="C88" s="116"/>
      <c r="D88" s="53">
        <f>SUM(D86:D87)</f>
        <v>0</v>
      </c>
      <c r="E88" s="35">
        <f>SUM(E86:E87)</f>
        <v>0</v>
      </c>
    </row>
    <row r="89" spans="1:5" x14ac:dyDescent="0.25">
      <c r="A89" s="4"/>
      <c r="B89" s="65"/>
      <c r="C89" s="65"/>
    </row>
    <row r="90" spans="1:5" x14ac:dyDescent="0.25">
      <c r="A90" s="109" t="s">
        <v>89</v>
      </c>
      <c r="B90" s="110"/>
      <c r="C90" s="110"/>
      <c r="D90" s="110"/>
      <c r="E90" s="111"/>
    </row>
    <row r="91" spans="1:5" ht="15" customHeight="1" x14ac:dyDescent="0.25">
      <c r="A91" s="7" t="s">
        <v>90</v>
      </c>
      <c r="B91" s="117" t="s">
        <v>91</v>
      </c>
      <c r="C91" s="118"/>
      <c r="D91" s="7" t="s">
        <v>69</v>
      </c>
      <c r="E91" s="7" t="s">
        <v>31</v>
      </c>
    </row>
    <row r="92" spans="1:5" ht="15" customHeight="1" x14ac:dyDescent="0.25">
      <c r="A92" s="5" t="s">
        <v>6</v>
      </c>
      <c r="B92" s="114" t="s">
        <v>236</v>
      </c>
      <c r="C92" s="115"/>
      <c r="D92" s="43">
        <v>1.8100000000000002E-2</v>
      </c>
      <c r="E92" s="34">
        <f t="shared" ref="E92:E97" si="4">ROUND(($E$38*D92),2)</f>
        <v>0</v>
      </c>
    </row>
    <row r="93" spans="1:5" ht="15" customHeight="1" x14ac:dyDescent="0.25">
      <c r="A93" s="5" t="s">
        <v>8</v>
      </c>
      <c r="B93" s="114" t="s">
        <v>92</v>
      </c>
      <c r="C93" s="115"/>
      <c r="D93" s="43">
        <f>D71*D92</f>
        <v>1.4480000000000001E-3</v>
      </c>
      <c r="E93" s="34">
        <f t="shared" si="4"/>
        <v>0</v>
      </c>
    </row>
    <row r="94" spans="1:5" ht="30" customHeight="1" x14ac:dyDescent="0.25">
      <c r="A94" s="5" t="s">
        <v>11</v>
      </c>
      <c r="B94" s="114" t="s">
        <v>237</v>
      </c>
      <c r="C94" s="115"/>
      <c r="D94" s="43">
        <v>4.2500000000000003E-2</v>
      </c>
      <c r="E94" s="34">
        <f t="shared" si="4"/>
        <v>0</v>
      </c>
    </row>
    <row r="95" spans="1:5" ht="15" customHeight="1" x14ac:dyDescent="0.25">
      <c r="A95" s="5" t="s">
        <v>13</v>
      </c>
      <c r="B95" s="114" t="s">
        <v>238</v>
      </c>
      <c r="C95" s="115"/>
      <c r="D95" s="43">
        <v>2.8999999999999998E-3</v>
      </c>
      <c r="E95" s="34">
        <f t="shared" si="4"/>
        <v>0</v>
      </c>
    </row>
    <row r="96" spans="1:5" ht="15" customHeight="1" x14ac:dyDescent="0.25">
      <c r="A96" s="5" t="s">
        <v>36</v>
      </c>
      <c r="B96" s="114" t="s">
        <v>93</v>
      </c>
      <c r="C96" s="115"/>
      <c r="D96" s="43">
        <f>D74*D95</f>
        <v>1.1542000000000002E-3</v>
      </c>
      <c r="E96" s="34">
        <f t="shared" si="4"/>
        <v>0</v>
      </c>
    </row>
    <row r="97" spans="1:6" ht="30" customHeight="1" x14ac:dyDescent="0.25">
      <c r="A97" s="5" t="s">
        <v>38</v>
      </c>
      <c r="B97" s="114" t="s">
        <v>239</v>
      </c>
      <c r="C97" s="115"/>
      <c r="D97" s="43">
        <v>7.4999999999999997E-3</v>
      </c>
      <c r="E97" s="34">
        <f t="shared" si="4"/>
        <v>0</v>
      </c>
    </row>
    <row r="98" spans="1:6" x14ac:dyDescent="0.25">
      <c r="A98" s="116" t="s">
        <v>79</v>
      </c>
      <c r="B98" s="116"/>
      <c r="C98" s="116"/>
      <c r="D98" s="53">
        <f>SUM(D92:D97)</f>
        <v>7.3602200000000007E-2</v>
      </c>
      <c r="E98" s="35">
        <f>SUM(E92:E97)</f>
        <v>0</v>
      </c>
    </row>
    <row r="99" spans="1:6" x14ac:dyDescent="0.25">
      <c r="A99" s="4"/>
      <c r="B99" s="65"/>
      <c r="C99" s="65"/>
    </row>
    <row r="100" spans="1:6" x14ac:dyDescent="0.25">
      <c r="A100" s="109" t="s">
        <v>95</v>
      </c>
      <c r="B100" s="110"/>
      <c r="C100" s="110"/>
      <c r="D100" s="110"/>
      <c r="E100" s="111"/>
    </row>
    <row r="101" spans="1:6" ht="15" customHeight="1" x14ac:dyDescent="0.25">
      <c r="A101" s="7" t="s">
        <v>96</v>
      </c>
      <c r="B101" s="117" t="s">
        <v>97</v>
      </c>
      <c r="C101" s="118"/>
      <c r="D101" s="7" t="s">
        <v>69</v>
      </c>
      <c r="E101" s="7" t="s">
        <v>31</v>
      </c>
    </row>
    <row r="102" spans="1:6" ht="30" customHeight="1" x14ac:dyDescent="0.25">
      <c r="A102" s="5" t="s">
        <v>6</v>
      </c>
      <c r="B102" s="114" t="s">
        <v>241</v>
      </c>
      <c r="C102" s="115"/>
      <c r="D102" s="43">
        <v>9.4999999999999998E-3</v>
      </c>
      <c r="E102" s="34">
        <f t="shared" ref="E102:E107" si="5">ROUND(($E$38*D102),2)</f>
        <v>0</v>
      </c>
    </row>
    <row r="103" spans="1:6" ht="15" customHeight="1" x14ac:dyDescent="0.25">
      <c r="A103" s="5" t="s">
        <v>8</v>
      </c>
      <c r="B103" s="114" t="s">
        <v>242</v>
      </c>
      <c r="C103" s="115"/>
      <c r="D103" s="43"/>
      <c r="E103" s="34">
        <f t="shared" si="5"/>
        <v>0</v>
      </c>
    </row>
    <row r="104" spans="1:6" ht="30" customHeight="1" x14ac:dyDescent="0.25">
      <c r="A104" s="5" t="s">
        <v>11</v>
      </c>
      <c r="B104" s="114" t="s">
        <v>244</v>
      </c>
      <c r="C104" s="115"/>
      <c r="D104" s="43"/>
      <c r="E104" s="34">
        <f t="shared" si="5"/>
        <v>0</v>
      </c>
    </row>
    <row r="105" spans="1:6" ht="15" customHeight="1" x14ac:dyDescent="0.25">
      <c r="A105" s="5" t="s">
        <v>13</v>
      </c>
      <c r="B105" s="114" t="s">
        <v>243</v>
      </c>
      <c r="C105" s="115"/>
      <c r="D105" s="43"/>
      <c r="E105" s="34">
        <f t="shared" si="5"/>
        <v>0</v>
      </c>
    </row>
    <row r="106" spans="1:6" ht="15" customHeight="1" x14ac:dyDescent="0.25">
      <c r="A106" s="5" t="s">
        <v>36</v>
      </c>
      <c r="B106" s="114" t="s">
        <v>245</v>
      </c>
      <c r="C106" s="115"/>
      <c r="D106" s="43"/>
      <c r="E106" s="34">
        <f t="shared" si="5"/>
        <v>0</v>
      </c>
      <c r="F106" s="66"/>
    </row>
    <row r="107" spans="1:6" ht="15" customHeight="1" x14ac:dyDescent="0.25">
      <c r="A107" s="5" t="s">
        <v>38</v>
      </c>
      <c r="B107" s="114" t="s">
        <v>246</v>
      </c>
      <c r="C107" s="115"/>
      <c r="D107" s="43"/>
      <c r="E107" s="34">
        <f t="shared" si="5"/>
        <v>0</v>
      </c>
    </row>
    <row r="108" spans="1:6" x14ac:dyDescent="0.25">
      <c r="A108" s="116" t="s">
        <v>83</v>
      </c>
      <c r="B108" s="116"/>
      <c r="C108" s="116"/>
      <c r="D108" s="53">
        <f>SUM(D102:D107)</f>
        <v>9.4999999999999998E-3</v>
      </c>
      <c r="E108" s="35">
        <f>SUM(E102:E107)</f>
        <v>0</v>
      </c>
    </row>
    <row r="109" spans="1:6" ht="30" customHeight="1" x14ac:dyDescent="0.25">
      <c r="A109" s="5" t="s">
        <v>40</v>
      </c>
      <c r="B109" s="114" t="s">
        <v>247</v>
      </c>
      <c r="C109" s="115"/>
      <c r="D109" s="43">
        <f>D74*(D82+D108)</f>
        <v>9.8287453200000027E-2</v>
      </c>
      <c r="E109" s="34">
        <f t="shared" ref="E109" si="6">ROUND(($E$38*D109),2)</f>
        <v>0</v>
      </c>
    </row>
    <row r="110" spans="1:6" x14ac:dyDescent="0.25">
      <c r="A110" s="116" t="s">
        <v>79</v>
      </c>
      <c r="B110" s="116"/>
      <c r="C110" s="116"/>
      <c r="D110" s="53">
        <f>SUM(D108:D109)</f>
        <v>0.10778745320000002</v>
      </c>
      <c r="E110" s="35">
        <f>SUM(E108:E109)</f>
        <v>0</v>
      </c>
    </row>
    <row r="111" spans="1:6" x14ac:dyDescent="0.25">
      <c r="A111" s="4"/>
      <c r="B111" s="65"/>
      <c r="C111" s="65"/>
    </row>
    <row r="112" spans="1:6" ht="15" customHeight="1" x14ac:dyDescent="0.25">
      <c r="A112" s="119" t="s">
        <v>98</v>
      </c>
      <c r="B112" s="119"/>
      <c r="C112" s="119"/>
      <c r="D112" s="119"/>
      <c r="E112" s="119"/>
    </row>
    <row r="113" spans="1:5" ht="15" customHeight="1" x14ac:dyDescent="0.25">
      <c r="A113" s="26">
        <v>4</v>
      </c>
      <c r="B113" s="144" t="s">
        <v>99</v>
      </c>
      <c r="C113" s="145"/>
      <c r="D113" s="26" t="s">
        <v>69</v>
      </c>
      <c r="E113" s="26" t="s">
        <v>31</v>
      </c>
    </row>
    <row r="114" spans="1:5" ht="15" customHeight="1" x14ac:dyDescent="0.25">
      <c r="A114" s="5" t="s">
        <v>67</v>
      </c>
      <c r="B114" s="114" t="s">
        <v>100</v>
      </c>
      <c r="C114" s="115"/>
      <c r="D114" s="43">
        <f>D74</f>
        <v>0.39800000000000008</v>
      </c>
      <c r="E114" s="34">
        <f>E74</f>
        <v>0</v>
      </c>
    </row>
    <row r="115" spans="1:5" ht="15" customHeight="1" x14ac:dyDescent="0.25">
      <c r="A115" s="5" t="s">
        <v>81</v>
      </c>
      <c r="B115" s="114" t="s">
        <v>101</v>
      </c>
      <c r="C115" s="115"/>
      <c r="D115" s="43">
        <f>D82</f>
        <v>0.23745340000000001</v>
      </c>
      <c r="E115" s="34">
        <f>E82</f>
        <v>0</v>
      </c>
    </row>
    <row r="116" spans="1:5" ht="15" customHeight="1" x14ac:dyDescent="0.25">
      <c r="A116" s="5" t="s">
        <v>86</v>
      </c>
      <c r="B116" s="114" t="s">
        <v>87</v>
      </c>
      <c r="C116" s="115"/>
      <c r="D116" s="43">
        <f>D88</f>
        <v>0</v>
      </c>
      <c r="E116" s="34">
        <f>E88</f>
        <v>0</v>
      </c>
    </row>
    <row r="117" spans="1:5" ht="15" customHeight="1" x14ac:dyDescent="0.25">
      <c r="A117" s="5" t="s">
        <v>90</v>
      </c>
      <c r="B117" s="114" t="s">
        <v>102</v>
      </c>
      <c r="C117" s="115"/>
      <c r="D117" s="43">
        <f>D98</f>
        <v>7.3602200000000007E-2</v>
      </c>
      <c r="E117" s="34">
        <f>E98</f>
        <v>0</v>
      </c>
    </row>
    <row r="118" spans="1:5" ht="15" customHeight="1" x14ac:dyDescent="0.25">
      <c r="A118" s="5" t="s">
        <v>96</v>
      </c>
      <c r="B118" s="114" t="s">
        <v>103</v>
      </c>
      <c r="C118" s="115"/>
      <c r="D118" s="43">
        <f>D110</f>
        <v>0.10778745320000002</v>
      </c>
      <c r="E118" s="34">
        <f>E110</f>
        <v>0</v>
      </c>
    </row>
    <row r="119" spans="1:5" ht="15" customHeight="1" x14ac:dyDescent="0.25">
      <c r="A119" s="5" t="s">
        <v>104</v>
      </c>
      <c r="B119" s="114" t="s">
        <v>105</v>
      </c>
      <c r="C119" s="115"/>
      <c r="D119" s="43">
        <v>0</v>
      </c>
      <c r="E119" s="34">
        <v>0</v>
      </c>
    </row>
    <row r="120" spans="1:5" x14ac:dyDescent="0.25">
      <c r="A120" s="121" t="s">
        <v>94</v>
      </c>
      <c r="B120" s="122"/>
      <c r="C120" s="123"/>
      <c r="D120" s="56">
        <f>SUM(D114:D119)</f>
        <v>0.81684305320000017</v>
      </c>
      <c r="E120" s="35">
        <f>SUM(E114:E119)</f>
        <v>0</v>
      </c>
    </row>
    <row r="121" spans="1:5" x14ac:dyDescent="0.25">
      <c r="A121" s="4"/>
      <c r="B121" s="65"/>
      <c r="C121" s="65"/>
    </row>
    <row r="122" spans="1:5" ht="15" customHeight="1" x14ac:dyDescent="0.25">
      <c r="A122" s="119" t="s">
        <v>106</v>
      </c>
      <c r="B122" s="119"/>
      <c r="C122" s="119"/>
      <c r="D122" s="119"/>
      <c r="E122" s="119"/>
    </row>
    <row r="123" spans="1:5" ht="15" customHeight="1" x14ac:dyDescent="0.25">
      <c r="A123" s="42" t="s">
        <v>67</v>
      </c>
      <c r="B123" s="124" t="s">
        <v>107</v>
      </c>
      <c r="C123" s="126"/>
      <c r="D123" s="42" t="s">
        <v>69</v>
      </c>
      <c r="E123" s="67" t="s">
        <v>138</v>
      </c>
    </row>
    <row r="124" spans="1:5" ht="15" customHeight="1" x14ac:dyDescent="0.25">
      <c r="A124" s="42" t="s">
        <v>6</v>
      </c>
      <c r="B124" s="124" t="s">
        <v>108</v>
      </c>
      <c r="C124" s="126"/>
      <c r="D124" s="44"/>
      <c r="E124" s="146">
        <f>ROUND((E148*D139),2)</f>
        <v>0</v>
      </c>
    </row>
    <row r="125" spans="1:5" ht="15" customHeight="1" x14ac:dyDescent="0.25">
      <c r="A125" s="49" t="s">
        <v>109</v>
      </c>
      <c r="B125" s="130" t="s">
        <v>110</v>
      </c>
      <c r="C125" s="131"/>
      <c r="D125" s="57"/>
      <c r="E125" s="147"/>
    </row>
    <row r="126" spans="1:5" ht="15" customHeight="1" x14ac:dyDescent="0.25">
      <c r="A126" s="49" t="s">
        <v>111</v>
      </c>
      <c r="B126" s="130" t="s">
        <v>112</v>
      </c>
      <c r="C126" s="131"/>
      <c r="D126" s="57"/>
      <c r="E126" s="147"/>
    </row>
    <row r="127" spans="1:5" ht="15" customHeight="1" x14ac:dyDescent="0.25">
      <c r="A127" s="49" t="s">
        <v>113</v>
      </c>
      <c r="B127" s="130" t="s">
        <v>114</v>
      </c>
      <c r="C127" s="131"/>
      <c r="D127" s="57"/>
      <c r="E127" s="147"/>
    </row>
    <row r="128" spans="1:5" ht="15" customHeight="1" x14ac:dyDescent="0.25">
      <c r="A128" s="49" t="s">
        <v>115</v>
      </c>
      <c r="B128" s="130" t="s">
        <v>116</v>
      </c>
      <c r="C128" s="131"/>
      <c r="D128" s="57"/>
      <c r="E128" s="147"/>
    </row>
    <row r="129" spans="1:6" ht="15" customHeight="1" x14ac:dyDescent="0.25">
      <c r="A129" s="42" t="s">
        <v>8</v>
      </c>
      <c r="B129" s="124" t="s">
        <v>117</v>
      </c>
      <c r="C129" s="126"/>
      <c r="D129" s="57"/>
      <c r="E129" s="147"/>
    </row>
    <row r="130" spans="1:6" ht="15" customHeight="1" x14ac:dyDescent="0.25">
      <c r="A130" s="42" t="s">
        <v>11</v>
      </c>
      <c r="B130" s="124" t="s">
        <v>118</v>
      </c>
      <c r="C130" s="125"/>
      <c r="D130" s="40"/>
      <c r="E130" s="147"/>
    </row>
    <row r="131" spans="1:6" ht="15" customHeight="1" x14ac:dyDescent="0.25">
      <c r="A131" s="49" t="s">
        <v>119</v>
      </c>
      <c r="B131" s="130" t="s">
        <v>120</v>
      </c>
      <c r="C131" s="143"/>
      <c r="D131" s="63"/>
      <c r="E131" s="147"/>
    </row>
    <row r="132" spans="1:6" x14ac:dyDescent="0.25">
      <c r="A132" s="49" t="s">
        <v>121</v>
      </c>
      <c r="B132" s="130" t="s">
        <v>122</v>
      </c>
      <c r="C132" s="131"/>
      <c r="D132" s="57">
        <v>6.4999999999999997E-3</v>
      </c>
      <c r="E132" s="147"/>
    </row>
    <row r="133" spans="1:6" ht="15" customHeight="1" x14ac:dyDescent="0.25">
      <c r="A133" s="49" t="s">
        <v>123</v>
      </c>
      <c r="B133" s="130" t="s">
        <v>124</v>
      </c>
      <c r="C133" s="131"/>
      <c r="D133" s="57">
        <v>0.03</v>
      </c>
      <c r="E133" s="147"/>
    </row>
    <row r="134" spans="1:6" ht="15" customHeight="1" x14ac:dyDescent="0.25">
      <c r="A134" s="49" t="s">
        <v>125</v>
      </c>
      <c r="B134" s="130" t="s">
        <v>126</v>
      </c>
      <c r="C134" s="131"/>
      <c r="D134" s="57"/>
      <c r="E134" s="147"/>
    </row>
    <row r="135" spans="1:6" ht="15" customHeight="1" x14ac:dyDescent="0.25">
      <c r="A135" s="49" t="s">
        <v>127</v>
      </c>
      <c r="B135" s="130" t="s">
        <v>128</v>
      </c>
      <c r="C135" s="131"/>
      <c r="D135" s="57"/>
      <c r="E135" s="147"/>
    </row>
    <row r="136" spans="1:6" ht="15" customHeight="1" x14ac:dyDescent="0.25">
      <c r="A136" s="49" t="s">
        <v>129</v>
      </c>
      <c r="B136" s="130" t="s">
        <v>130</v>
      </c>
      <c r="C136" s="131"/>
      <c r="D136" s="57">
        <v>0.05</v>
      </c>
      <c r="E136" s="147"/>
      <c r="F136" s="68"/>
    </row>
    <row r="137" spans="1:6" ht="15" customHeight="1" x14ac:dyDescent="0.25">
      <c r="A137" s="49" t="s">
        <v>131</v>
      </c>
      <c r="B137" s="130" t="s">
        <v>132</v>
      </c>
      <c r="C137" s="131"/>
      <c r="D137" s="57"/>
      <c r="E137" s="147"/>
    </row>
    <row r="138" spans="1:6" ht="15" customHeight="1" x14ac:dyDescent="0.25">
      <c r="A138" s="49"/>
      <c r="B138" s="130" t="s">
        <v>133</v>
      </c>
      <c r="C138" s="131"/>
      <c r="D138" s="57">
        <f>SUM(D132:D137)</f>
        <v>8.6499999999999994E-2</v>
      </c>
      <c r="E138" s="147"/>
    </row>
    <row r="139" spans="1:6" ht="30" customHeight="1" x14ac:dyDescent="0.25">
      <c r="A139" s="42" t="s">
        <v>79</v>
      </c>
      <c r="B139" s="124" t="s">
        <v>134</v>
      </c>
      <c r="C139" s="126"/>
      <c r="D139" s="51">
        <f>((((1+D125+D126+D127)*(1+D128)*(1+D129))/(1-D138))-1)</f>
        <v>9.4690749863163726E-2</v>
      </c>
      <c r="E139" s="148"/>
      <c r="F139" s="69"/>
    </row>
    <row r="140" spans="1:6" x14ac:dyDescent="0.25">
      <c r="A140" s="4"/>
      <c r="B140" s="65"/>
      <c r="C140" s="65"/>
    </row>
    <row r="141" spans="1:6" ht="15" customHeight="1" x14ac:dyDescent="0.25">
      <c r="A141" s="119" t="s">
        <v>135</v>
      </c>
      <c r="B141" s="119"/>
      <c r="C141" s="119"/>
      <c r="D141" s="119"/>
      <c r="E141" s="119"/>
    </row>
    <row r="142" spans="1:6" ht="15" customHeight="1" x14ac:dyDescent="0.25">
      <c r="A142" s="119" t="s">
        <v>136</v>
      </c>
      <c r="B142" s="119"/>
      <c r="C142" s="119"/>
      <c r="D142" s="119"/>
      <c r="E142" s="119"/>
    </row>
    <row r="143" spans="1:6" ht="15" customHeight="1" x14ac:dyDescent="0.25">
      <c r="A143" s="119" t="s">
        <v>137</v>
      </c>
      <c r="B143" s="119"/>
      <c r="C143" s="119"/>
      <c r="D143" s="119"/>
      <c r="E143" s="42" t="s">
        <v>138</v>
      </c>
    </row>
    <row r="144" spans="1:6" ht="15" customHeight="1" x14ac:dyDescent="0.25">
      <c r="A144" s="49" t="s">
        <v>6</v>
      </c>
      <c r="B144" s="120" t="s">
        <v>139</v>
      </c>
      <c r="C144" s="120"/>
      <c r="D144" s="120"/>
      <c r="E144" s="58">
        <f>E38</f>
        <v>0</v>
      </c>
    </row>
    <row r="145" spans="1:5" ht="15" customHeight="1" x14ac:dyDescent="0.25">
      <c r="A145" s="49" t="s">
        <v>8</v>
      </c>
      <c r="B145" s="120" t="s">
        <v>140</v>
      </c>
      <c r="C145" s="120"/>
      <c r="D145" s="120"/>
      <c r="E145" s="58">
        <f>E50</f>
        <v>0</v>
      </c>
    </row>
    <row r="146" spans="1:5" ht="15" customHeight="1" x14ac:dyDescent="0.25">
      <c r="A146" s="49" t="s">
        <v>11</v>
      </c>
      <c r="B146" s="120" t="s">
        <v>141</v>
      </c>
      <c r="C146" s="120"/>
      <c r="D146" s="120"/>
      <c r="E146" s="58">
        <f>E60</f>
        <v>0</v>
      </c>
    </row>
    <row r="147" spans="1:5" ht="15" customHeight="1" x14ac:dyDescent="0.25">
      <c r="A147" s="49" t="s">
        <v>13</v>
      </c>
      <c r="B147" s="120" t="s">
        <v>99</v>
      </c>
      <c r="C147" s="120"/>
      <c r="D147" s="120"/>
      <c r="E147" s="58">
        <f>E120</f>
        <v>0</v>
      </c>
    </row>
    <row r="148" spans="1:5" ht="15" customHeight="1" x14ac:dyDescent="0.25">
      <c r="A148" s="119" t="s">
        <v>142</v>
      </c>
      <c r="B148" s="119"/>
      <c r="C148" s="119"/>
      <c r="D148" s="119"/>
      <c r="E148" s="59">
        <f>SUM(E144:E147)</f>
        <v>0</v>
      </c>
    </row>
    <row r="149" spans="1:5" ht="15" customHeight="1" x14ac:dyDescent="0.25">
      <c r="A149" s="49" t="s">
        <v>36</v>
      </c>
      <c r="B149" s="120" t="s">
        <v>143</v>
      </c>
      <c r="C149" s="120"/>
      <c r="D149" s="120"/>
      <c r="E149" s="58">
        <f>ROUND((E148*D139),2)</f>
        <v>0</v>
      </c>
    </row>
    <row r="150" spans="1:5" ht="15" customHeight="1" x14ac:dyDescent="0.25">
      <c r="A150" s="119" t="s">
        <v>144</v>
      </c>
      <c r="B150" s="119"/>
      <c r="C150" s="119"/>
      <c r="D150" s="119"/>
      <c r="E150" s="59">
        <f>SUM(E148:E149)</f>
        <v>0</v>
      </c>
    </row>
  </sheetData>
  <mergeCells count="142">
    <mergeCell ref="A150:D150"/>
    <mergeCell ref="A142:E142"/>
    <mergeCell ref="A143:D143"/>
    <mergeCell ref="B144:D144"/>
    <mergeCell ref="B145:D145"/>
    <mergeCell ref="B146:D146"/>
    <mergeCell ref="B147:D147"/>
    <mergeCell ref="A141:E141"/>
    <mergeCell ref="B129:C129"/>
    <mergeCell ref="B130:C130"/>
    <mergeCell ref="B131:C131"/>
    <mergeCell ref="B132:C132"/>
    <mergeCell ref="B133:C133"/>
    <mergeCell ref="B134:C134"/>
    <mergeCell ref="A148:D148"/>
    <mergeCell ref="B149:D149"/>
    <mergeCell ref="B119:C119"/>
    <mergeCell ref="A120:C120"/>
    <mergeCell ref="A122:E122"/>
    <mergeCell ref="B123:C123"/>
    <mergeCell ref="B124:C124"/>
    <mergeCell ref="E124:E139"/>
    <mergeCell ref="B125:C125"/>
    <mergeCell ref="B126:C126"/>
    <mergeCell ref="B127:C127"/>
    <mergeCell ref="B128:C128"/>
    <mergeCell ref="B135:C135"/>
    <mergeCell ref="B136:C136"/>
    <mergeCell ref="B137:C137"/>
    <mergeCell ref="B138:C138"/>
    <mergeCell ref="B139:C139"/>
    <mergeCell ref="B113:C113"/>
    <mergeCell ref="B114:C114"/>
    <mergeCell ref="B115:C115"/>
    <mergeCell ref="B116:C116"/>
    <mergeCell ref="B117:C117"/>
    <mergeCell ref="B118:C118"/>
    <mergeCell ref="B106:C106"/>
    <mergeCell ref="B107:C107"/>
    <mergeCell ref="A108:C108"/>
    <mergeCell ref="B109:C109"/>
    <mergeCell ref="A110:C110"/>
    <mergeCell ref="A112:E112"/>
    <mergeCell ref="A100:E100"/>
    <mergeCell ref="B101:C101"/>
    <mergeCell ref="B102:C102"/>
    <mergeCell ref="B103:C103"/>
    <mergeCell ref="B104:C104"/>
    <mergeCell ref="B105:C105"/>
    <mergeCell ref="B93:C93"/>
    <mergeCell ref="B94:C94"/>
    <mergeCell ref="B95:C95"/>
    <mergeCell ref="B96:C96"/>
    <mergeCell ref="B97:C97"/>
    <mergeCell ref="A98:C98"/>
    <mergeCell ref="B86:C86"/>
    <mergeCell ref="B87:C87"/>
    <mergeCell ref="A88:C88"/>
    <mergeCell ref="A90:E90"/>
    <mergeCell ref="B91:C91"/>
    <mergeCell ref="B92:C92"/>
    <mergeCell ref="B79:C79"/>
    <mergeCell ref="B80:C80"/>
    <mergeCell ref="B81:C81"/>
    <mergeCell ref="A82:C82"/>
    <mergeCell ref="A84:E84"/>
    <mergeCell ref="B85:C85"/>
    <mergeCell ref="B72:C72"/>
    <mergeCell ref="B73:C73"/>
    <mergeCell ref="A74:C74"/>
    <mergeCell ref="A76:E76"/>
    <mergeCell ref="B77:C77"/>
    <mergeCell ref="B78:C78"/>
    <mergeCell ref="B66:C66"/>
    <mergeCell ref="B67:C67"/>
    <mergeCell ref="B68:C68"/>
    <mergeCell ref="B69:C69"/>
    <mergeCell ref="B70:C70"/>
    <mergeCell ref="B71:C71"/>
    <mergeCell ref="B59:D59"/>
    <mergeCell ref="A60:D60"/>
    <mergeCell ref="A61:E61"/>
    <mergeCell ref="A63:E63"/>
    <mergeCell ref="A64:E64"/>
    <mergeCell ref="B65:C65"/>
    <mergeCell ref="A51:E51"/>
    <mergeCell ref="A54:E54"/>
    <mergeCell ref="B55:D55"/>
    <mergeCell ref="B56:D56"/>
    <mergeCell ref="B57:D57"/>
    <mergeCell ref="B58:D58"/>
    <mergeCell ref="B45:D45"/>
    <mergeCell ref="B46:D46"/>
    <mergeCell ref="B47:D47"/>
    <mergeCell ref="B48:D48"/>
    <mergeCell ref="B49:D49"/>
    <mergeCell ref="A50:D50"/>
    <mergeCell ref="B37:D37"/>
    <mergeCell ref="A38:D38"/>
    <mergeCell ref="A41:E41"/>
    <mergeCell ref="B42:D42"/>
    <mergeCell ref="B43:D43"/>
    <mergeCell ref="B44:D44"/>
    <mergeCell ref="B31:D31"/>
    <mergeCell ref="B32:D32"/>
    <mergeCell ref="B33:D33"/>
    <mergeCell ref="B34:D34"/>
    <mergeCell ref="B35:D35"/>
    <mergeCell ref="B36:D36"/>
    <mergeCell ref="B26:C26"/>
    <mergeCell ref="D26:E26"/>
    <mergeCell ref="B27:C27"/>
    <mergeCell ref="D27:E27"/>
    <mergeCell ref="A29:E29"/>
    <mergeCell ref="B30:D30"/>
    <mergeCell ref="A22:E22"/>
    <mergeCell ref="B23:C23"/>
    <mergeCell ref="D23:E23"/>
    <mergeCell ref="B24:C24"/>
    <mergeCell ref="D24:E24"/>
    <mergeCell ref="B25:C25"/>
    <mergeCell ref="D25:E25"/>
    <mergeCell ref="B16:C16"/>
    <mergeCell ref="D16:E16"/>
    <mergeCell ref="A18:E18"/>
    <mergeCell ref="A19:B19"/>
    <mergeCell ref="D19:E19"/>
    <mergeCell ref="A20:B20"/>
    <mergeCell ref="D20:E20"/>
    <mergeCell ref="A12:E12"/>
    <mergeCell ref="B13:C13"/>
    <mergeCell ref="D13:E13"/>
    <mergeCell ref="B14:C14"/>
    <mergeCell ref="D14:E14"/>
    <mergeCell ref="B15:C15"/>
    <mergeCell ref="D15:E15"/>
    <mergeCell ref="A3:E3"/>
    <mergeCell ref="A6:E6"/>
    <mergeCell ref="A7:E7"/>
    <mergeCell ref="A8:E8"/>
    <mergeCell ref="A9:B9"/>
    <mergeCell ref="A10:E1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F150"/>
  <sheetViews>
    <sheetView topLeftCell="A155" zoomScale="120" zoomScaleNormal="120" workbookViewId="0">
      <selection activeCell="E50" sqref="E50"/>
    </sheetView>
  </sheetViews>
  <sheetFormatPr defaultRowHeight="15" x14ac:dyDescent="0.25"/>
  <cols>
    <col min="1" max="1" width="7.7109375" style="64" customWidth="1"/>
    <col min="2" max="2" width="6.140625" style="64" customWidth="1"/>
    <col min="3" max="3" width="56.42578125" style="64" customWidth="1"/>
    <col min="4" max="4" width="9.5703125" style="64" customWidth="1"/>
    <col min="5" max="5" width="15.140625" style="64" bestFit="1" customWidth="1"/>
    <col min="6" max="6" width="11.28515625" style="64" bestFit="1" customWidth="1"/>
    <col min="7" max="16384" width="9.140625" style="64"/>
  </cols>
  <sheetData>
    <row r="3" spans="1:5" ht="32.25" customHeight="1" x14ac:dyDescent="0.25">
      <c r="A3" s="137" t="s">
        <v>0</v>
      </c>
      <c r="B3" s="137"/>
      <c r="C3" s="137"/>
      <c r="D3" s="137"/>
      <c r="E3" s="137"/>
    </row>
    <row r="4" spans="1:5" x14ac:dyDescent="0.25">
      <c r="A4" s="1"/>
      <c r="B4" s="65"/>
      <c r="C4" s="65"/>
    </row>
    <row r="5" spans="1:5" ht="15.75" x14ac:dyDescent="0.25">
      <c r="A5" s="3"/>
      <c r="B5" s="65"/>
      <c r="C5" s="65"/>
    </row>
    <row r="6" spans="1:5" x14ac:dyDescent="0.25">
      <c r="A6" s="119" t="s">
        <v>1</v>
      </c>
      <c r="B6" s="119"/>
      <c r="C6" s="119"/>
      <c r="D6" s="119"/>
      <c r="E6" s="119"/>
    </row>
    <row r="7" spans="1:5" ht="15" customHeight="1" x14ac:dyDescent="0.25">
      <c r="A7" s="119" t="s">
        <v>2</v>
      </c>
      <c r="B7" s="119"/>
      <c r="C7" s="119"/>
      <c r="D7" s="119"/>
      <c r="E7" s="119"/>
    </row>
    <row r="8" spans="1:5" x14ac:dyDescent="0.25">
      <c r="A8" s="124" t="s">
        <v>3</v>
      </c>
      <c r="B8" s="125"/>
      <c r="C8" s="125"/>
      <c r="D8" s="125"/>
      <c r="E8" s="126"/>
    </row>
    <row r="9" spans="1:5" x14ac:dyDescent="0.25">
      <c r="A9" s="124" t="s">
        <v>4</v>
      </c>
      <c r="B9" s="126"/>
      <c r="C9" s="38" t="s">
        <v>248</v>
      </c>
      <c r="D9" s="39"/>
      <c r="E9" s="40"/>
    </row>
    <row r="10" spans="1:5" ht="15" customHeight="1" x14ac:dyDescent="0.25">
      <c r="A10" s="120"/>
      <c r="B10" s="120"/>
      <c r="C10" s="120"/>
      <c r="D10" s="120"/>
      <c r="E10" s="120"/>
    </row>
    <row r="11" spans="1:5" x14ac:dyDescent="0.25">
      <c r="A11" s="4"/>
      <c r="B11" s="65"/>
      <c r="C11" s="65"/>
    </row>
    <row r="12" spans="1:5" ht="15" customHeight="1" x14ac:dyDescent="0.25">
      <c r="A12" s="119" t="s">
        <v>5</v>
      </c>
      <c r="B12" s="119"/>
      <c r="C12" s="119"/>
      <c r="D12" s="119"/>
      <c r="E12" s="119"/>
    </row>
    <row r="13" spans="1:5" x14ac:dyDescent="0.25">
      <c r="A13" s="49" t="s">
        <v>6</v>
      </c>
      <c r="B13" s="130" t="s">
        <v>7</v>
      </c>
      <c r="C13" s="131"/>
      <c r="D13" s="127"/>
      <c r="E13" s="127"/>
    </row>
    <row r="14" spans="1:5" ht="15" customHeight="1" x14ac:dyDescent="0.25">
      <c r="A14" s="49" t="s">
        <v>8</v>
      </c>
      <c r="B14" s="130" t="s">
        <v>9</v>
      </c>
      <c r="C14" s="131"/>
      <c r="D14" s="120" t="s">
        <v>10</v>
      </c>
      <c r="E14" s="120"/>
    </row>
    <row r="15" spans="1:5" ht="45" customHeight="1" x14ac:dyDescent="0.25">
      <c r="A15" s="49" t="s">
        <v>11</v>
      </c>
      <c r="B15" s="130" t="s">
        <v>12</v>
      </c>
      <c r="C15" s="131"/>
      <c r="D15" s="128" t="str">
        <f>'QUAD SAL'!C11</f>
        <v>DF000010/2019 e TA DF000046/2019 SEAC/SINDSERVIÇOS</v>
      </c>
      <c r="E15" s="128"/>
    </row>
    <row r="16" spans="1:5" ht="15" customHeight="1" x14ac:dyDescent="0.25">
      <c r="A16" s="49" t="s">
        <v>13</v>
      </c>
      <c r="B16" s="130" t="s">
        <v>14</v>
      </c>
      <c r="C16" s="131"/>
      <c r="D16" s="120" t="s">
        <v>15</v>
      </c>
      <c r="E16" s="120"/>
    </row>
    <row r="17" spans="1:5" x14ac:dyDescent="0.25">
      <c r="A17" s="46"/>
      <c r="B17" s="47"/>
      <c r="C17" s="47"/>
      <c r="D17" s="48"/>
      <c r="E17" s="48"/>
    </row>
    <row r="18" spans="1:5" ht="15" customHeight="1" x14ac:dyDescent="0.25">
      <c r="A18" s="129" t="s">
        <v>16</v>
      </c>
      <c r="B18" s="129"/>
      <c r="C18" s="119"/>
      <c r="D18" s="119"/>
      <c r="E18" s="119"/>
    </row>
    <row r="19" spans="1:5" ht="48" customHeight="1" x14ac:dyDescent="0.25">
      <c r="A19" s="119" t="s">
        <v>17</v>
      </c>
      <c r="B19" s="119"/>
      <c r="C19" s="42" t="s">
        <v>18</v>
      </c>
      <c r="D19" s="119" t="s">
        <v>19</v>
      </c>
      <c r="E19" s="119"/>
    </row>
    <row r="20" spans="1:5" ht="15" customHeight="1" x14ac:dyDescent="0.25">
      <c r="A20" s="120" t="s">
        <v>20</v>
      </c>
      <c r="B20" s="120"/>
      <c r="C20" s="49" t="s">
        <v>21</v>
      </c>
      <c r="D20" s="120">
        <v>1</v>
      </c>
      <c r="E20" s="120"/>
    </row>
    <row r="21" spans="1:5" x14ac:dyDescent="0.25">
      <c r="A21" s="4"/>
      <c r="B21" s="65"/>
      <c r="C21" s="65"/>
    </row>
    <row r="22" spans="1:5" ht="15" customHeight="1" x14ac:dyDescent="0.25">
      <c r="A22" s="119" t="s">
        <v>22</v>
      </c>
      <c r="B22" s="119"/>
      <c r="C22" s="119"/>
      <c r="D22" s="119"/>
      <c r="E22" s="119"/>
    </row>
    <row r="23" spans="1:5" ht="30" customHeight="1" x14ac:dyDescent="0.25">
      <c r="A23" s="49">
        <v>1</v>
      </c>
      <c r="B23" s="130" t="s">
        <v>23</v>
      </c>
      <c r="C23" s="131"/>
      <c r="D23" s="120" t="str">
        <f>'QUAD SAL'!A15</f>
        <v>Técnico de Telefonia em Rede</v>
      </c>
      <c r="E23" s="120"/>
    </row>
    <row r="24" spans="1:5" x14ac:dyDescent="0.25">
      <c r="A24" s="49">
        <v>2</v>
      </c>
      <c r="B24" s="130" t="s">
        <v>24</v>
      </c>
      <c r="C24" s="131"/>
      <c r="D24" s="138">
        <v>0</v>
      </c>
      <c r="E24" s="138"/>
    </row>
    <row r="25" spans="1:5" ht="15" customHeight="1" x14ac:dyDescent="0.25">
      <c r="A25" s="49">
        <v>3</v>
      </c>
      <c r="B25" s="130" t="s">
        <v>25</v>
      </c>
      <c r="C25" s="131"/>
      <c r="D25" s="120" t="str">
        <f>'QUAD SAL'!B15</f>
        <v>Eletricista</v>
      </c>
      <c r="E25" s="120"/>
    </row>
    <row r="26" spans="1:5" x14ac:dyDescent="0.25">
      <c r="A26" s="49">
        <v>4</v>
      </c>
      <c r="B26" s="130" t="s">
        <v>26</v>
      </c>
      <c r="C26" s="131"/>
      <c r="D26" s="127">
        <v>43466</v>
      </c>
      <c r="E26" s="127"/>
    </row>
    <row r="27" spans="1:5" x14ac:dyDescent="0.25">
      <c r="A27" s="49">
        <v>5</v>
      </c>
      <c r="B27" s="130" t="s">
        <v>27</v>
      </c>
      <c r="C27" s="131"/>
      <c r="D27" s="120">
        <f>'AN XII-4 RESUMO MO'!B14</f>
        <v>1</v>
      </c>
      <c r="E27" s="120"/>
    </row>
    <row r="28" spans="1:5" x14ac:dyDescent="0.25">
      <c r="A28" s="4"/>
      <c r="B28" s="65"/>
      <c r="C28" s="65"/>
    </row>
    <row r="29" spans="1:5" ht="15" customHeight="1" x14ac:dyDescent="0.25">
      <c r="A29" s="119" t="s">
        <v>28</v>
      </c>
      <c r="B29" s="119"/>
      <c r="C29" s="119"/>
      <c r="D29" s="119"/>
      <c r="E29" s="119"/>
    </row>
    <row r="30" spans="1:5" x14ac:dyDescent="0.25">
      <c r="A30" s="42" t="s">
        <v>29</v>
      </c>
      <c r="B30" s="134" t="s">
        <v>30</v>
      </c>
      <c r="C30" s="134"/>
      <c r="D30" s="134"/>
      <c r="E30" s="42" t="s">
        <v>31</v>
      </c>
    </row>
    <row r="31" spans="1:5" x14ac:dyDescent="0.25">
      <c r="A31" s="49" t="s">
        <v>6</v>
      </c>
      <c r="B31" s="135" t="s">
        <v>32</v>
      </c>
      <c r="C31" s="135"/>
      <c r="D31" s="135"/>
      <c r="E31" s="44">
        <f>D24</f>
        <v>0</v>
      </c>
    </row>
    <row r="32" spans="1:5" x14ac:dyDescent="0.25">
      <c r="A32" s="49" t="s">
        <v>8</v>
      </c>
      <c r="B32" s="135" t="s">
        <v>33</v>
      </c>
      <c r="C32" s="135"/>
      <c r="D32" s="135"/>
      <c r="E32" s="44">
        <v>0</v>
      </c>
    </row>
    <row r="33" spans="1:5" x14ac:dyDescent="0.25">
      <c r="A33" s="49" t="s">
        <v>11</v>
      </c>
      <c r="B33" s="135" t="s">
        <v>34</v>
      </c>
      <c r="C33" s="135"/>
      <c r="D33" s="135"/>
      <c r="E33" s="44">
        <f>'QUAD SAL'!E15</f>
        <v>0</v>
      </c>
    </row>
    <row r="34" spans="1:5" x14ac:dyDescent="0.25">
      <c r="A34" s="49" t="s">
        <v>13</v>
      </c>
      <c r="B34" s="135" t="s">
        <v>35</v>
      </c>
      <c r="C34" s="135"/>
      <c r="D34" s="135"/>
      <c r="E34" s="44">
        <v>0</v>
      </c>
    </row>
    <row r="35" spans="1:5" x14ac:dyDescent="0.25">
      <c r="A35" s="49" t="s">
        <v>36</v>
      </c>
      <c r="B35" s="135" t="s">
        <v>37</v>
      </c>
      <c r="C35" s="135"/>
      <c r="D35" s="135"/>
      <c r="E35" s="44">
        <v>0</v>
      </c>
    </row>
    <row r="36" spans="1:5" x14ac:dyDescent="0.25">
      <c r="A36" s="49" t="s">
        <v>38</v>
      </c>
      <c r="B36" s="135" t="s">
        <v>39</v>
      </c>
      <c r="C36" s="135"/>
      <c r="D36" s="135"/>
      <c r="E36" s="44">
        <v>0</v>
      </c>
    </row>
    <row r="37" spans="1:5" x14ac:dyDescent="0.25">
      <c r="A37" s="49" t="s">
        <v>40</v>
      </c>
      <c r="B37" s="135" t="s">
        <v>41</v>
      </c>
      <c r="C37" s="135"/>
      <c r="D37" s="135"/>
      <c r="E37" s="44">
        <v>0</v>
      </c>
    </row>
    <row r="38" spans="1:5" ht="15" customHeight="1" x14ac:dyDescent="0.25">
      <c r="A38" s="116" t="s">
        <v>42</v>
      </c>
      <c r="B38" s="116"/>
      <c r="C38" s="116"/>
      <c r="D38" s="116"/>
      <c r="E38" s="45">
        <f>SUM(E31:E37)</f>
        <v>0</v>
      </c>
    </row>
    <row r="39" spans="1:5" x14ac:dyDescent="0.25">
      <c r="A39" s="4"/>
      <c r="B39" s="65"/>
      <c r="C39" s="65"/>
    </row>
    <row r="40" spans="1:5" x14ac:dyDescent="0.25">
      <c r="A40" s="4"/>
      <c r="B40" s="65"/>
      <c r="C40" s="65"/>
    </row>
    <row r="41" spans="1:5" ht="15" customHeight="1" x14ac:dyDescent="0.25">
      <c r="A41" s="140" t="s">
        <v>43</v>
      </c>
      <c r="B41" s="141"/>
      <c r="C41" s="141"/>
      <c r="D41" s="141"/>
      <c r="E41" s="142"/>
    </row>
    <row r="42" spans="1:5" x14ac:dyDescent="0.25">
      <c r="A42" s="42" t="s">
        <v>44</v>
      </c>
      <c r="B42" s="134" t="s">
        <v>45</v>
      </c>
      <c r="C42" s="134"/>
      <c r="D42" s="134"/>
      <c r="E42" s="23" t="s">
        <v>31</v>
      </c>
    </row>
    <row r="43" spans="1:5" x14ac:dyDescent="0.25">
      <c r="A43" s="49" t="s">
        <v>6</v>
      </c>
      <c r="B43" s="135" t="s">
        <v>46</v>
      </c>
      <c r="C43" s="135"/>
      <c r="D43" s="135"/>
      <c r="E43" s="36">
        <v>0</v>
      </c>
    </row>
    <row r="44" spans="1:5" x14ac:dyDescent="0.25">
      <c r="A44" s="49" t="s">
        <v>47</v>
      </c>
      <c r="B44" s="135" t="s">
        <v>48</v>
      </c>
      <c r="C44" s="135"/>
      <c r="D44" s="135"/>
      <c r="E44" s="36">
        <f>ROUND((E31*6%),2)</f>
        <v>0</v>
      </c>
    </row>
    <row r="45" spans="1:5" x14ac:dyDescent="0.25">
      <c r="A45" s="49" t="s">
        <v>8</v>
      </c>
      <c r="B45" s="135" t="s">
        <v>49</v>
      </c>
      <c r="C45" s="135"/>
      <c r="D45" s="135"/>
      <c r="E45" s="36">
        <v>0</v>
      </c>
    </row>
    <row r="46" spans="1:5" x14ac:dyDescent="0.25">
      <c r="A46" s="49" t="s">
        <v>11</v>
      </c>
      <c r="B46" s="135" t="s">
        <v>50</v>
      </c>
      <c r="C46" s="135"/>
      <c r="D46" s="135"/>
      <c r="E46" s="36">
        <v>0</v>
      </c>
    </row>
    <row r="47" spans="1:5" x14ac:dyDescent="0.25">
      <c r="A47" s="49" t="s">
        <v>13</v>
      </c>
      <c r="B47" s="135" t="s">
        <v>51</v>
      </c>
      <c r="C47" s="135"/>
      <c r="D47" s="135"/>
      <c r="E47" s="36">
        <f>0</f>
        <v>0</v>
      </c>
    </row>
    <row r="48" spans="1:5" x14ac:dyDescent="0.25">
      <c r="A48" s="49" t="s">
        <v>36</v>
      </c>
      <c r="B48" s="135" t="s">
        <v>52</v>
      </c>
      <c r="C48" s="135"/>
      <c r="D48" s="135"/>
      <c r="E48" s="36">
        <v>0</v>
      </c>
    </row>
    <row r="49" spans="1:5" x14ac:dyDescent="0.25">
      <c r="A49" s="49" t="s">
        <v>38</v>
      </c>
      <c r="B49" s="135" t="s">
        <v>249</v>
      </c>
      <c r="C49" s="135"/>
      <c r="D49" s="135"/>
      <c r="E49" s="36">
        <v>0</v>
      </c>
    </row>
    <row r="50" spans="1:5" ht="15" customHeight="1" x14ac:dyDescent="0.25">
      <c r="A50" s="116" t="s">
        <v>54</v>
      </c>
      <c r="B50" s="116"/>
      <c r="C50" s="116"/>
      <c r="D50" s="116"/>
      <c r="E50" s="37">
        <f>SUM(E43:E49)</f>
        <v>0</v>
      </c>
    </row>
    <row r="51" spans="1:5" ht="15" customHeight="1" x14ac:dyDescent="0.25">
      <c r="A51" s="136" t="s">
        <v>55</v>
      </c>
      <c r="B51" s="133"/>
      <c r="C51" s="133"/>
      <c r="D51" s="133"/>
      <c r="E51" s="133"/>
    </row>
    <row r="52" spans="1:5" x14ac:dyDescent="0.25">
      <c r="A52" s="4"/>
      <c r="B52" s="65"/>
      <c r="C52" s="65"/>
    </row>
    <row r="53" spans="1:5" x14ac:dyDescent="0.25">
      <c r="A53" s="4"/>
      <c r="B53" s="65"/>
      <c r="C53" s="65"/>
    </row>
    <row r="54" spans="1:5" ht="15" customHeight="1" x14ac:dyDescent="0.25">
      <c r="A54" s="119" t="s">
        <v>56</v>
      </c>
      <c r="B54" s="119"/>
      <c r="C54" s="119"/>
      <c r="D54" s="119"/>
      <c r="E54" s="119"/>
    </row>
    <row r="55" spans="1:5" x14ac:dyDescent="0.25">
      <c r="A55" s="41" t="s">
        <v>57</v>
      </c>
      <c r="B55" s="139" t="s">
        <v>58</v>
      </c>
      <c r="C55" s="139"/>
      <c r="D55" s="139"/>
      <c r="E55" s="17" t="s">
        <v>31</v>
      </c>
    </row>
    <row r="56" spans="1:5" x14ac:dyDescent="0.25">
      <c r="A56" s="49" t="s">
        <v>6</v>
      </c>
      <c r="B56" s="135" t="s">
        <v>59</v>
      </c>
      <c r="C56" s="135"/>
      <c r="D56" s="135"/>
      <c r="E56" s="36"/>
    </row>
    <row r="57" spans="1:5" ht="30" customHeight="1" x14ac:dyDescent="0.25">
      <c r="A57" s="49" t="s">
        <v>8</v>
      </c>
      <c r="B57" s="135" t="s">
        <v>60</v>
      </c>
      <c r="C57" s="135"/>
      <c r="D57" s="135"/>
      <c r="E57" s="36">
        <v>0</v>
      </c>
    </row>
    <row r="58" spans="1:5" x14ac:dyDescent="0.25">
      <c r="A58" s="49" t="s">
        <v>11</v>
      </c>
      <c r="B58" s="135" t="s">
        <v>61</v>
      </c>
      <c r="C58" s="135"/>
      <c r="D58" s="135"/>
      <c r="E58" s="36"/>
    </row>
    <row r="59" spans="1:5" x14ac:dyDescent="0.25">
      <c r="A59" s="49" t="s">
        <v>13</v>
      </c>
      <c r="B59" s="135" t="s">
        <v>62</v>
      </c>
      <c r="C59" s="135"/>
      <c r="D59" s="135"/>
      <c r="E59" s="36">
        <v>0</v>
      </c>
    </row>
    <row r="60" spans="1:5" ht="15" customHeight="1" x14ac:dyDescent="0.25">
      <c r="A60" s="116" t="s">
        <v>63</v>
      </c>
      <c r="B60" s="116"/>
      <c r="C60" s="116"/>
      <c r="D60" s="116"/>
      <c r="E60" s="37">
        <f>SUM(E56:E59)</f>
        <v>0</v>
      </c>
    </row>
    <row r="61" spans="1:5" ht="15" customHeight="1" x14ac:dyDescent="0.25">
      <c r="A61" s="132" t="s">
        <v>64</v>
      </c>
      <c r="B61" s="133"/>
      <c r="C61" s="133"/>
      <c r="D61" s="133"/>
      <c r="E61" s="133"/>
    </row>
    <row r="62" spans="1:5" x14ac:dyDescent="0.25">
      <c r="A62" s="4"/>
      <c r="B62" s="65"/>
      <c r="C62" s="65"/>
    </row>
    <row r="63" spans="1:5" x14ac:dyDescent="0.25">
      <c r="A63" s="109" t="s">
        <v>65</v>
      </c>
      <c r="B63" s="110"/>
      <c r="C63" s="110"/>
      <c r="D63" s="110"/>
      <c r="E63" s="111"/>
    </row>
    <row r="64" spans="1:5" x14ac:dyDescent="0.25">
      <c r="A64" s="109" t="s">
        <v>66</v>
      </c>
      <c r="B64" s="110"/>
      <c r="C64" s="110"/>
      <c r="D64" s="110"/>
      <c r="E64" s="111"/>
    </row>
    <row r="65" spans="1:5" ht="15" customHeight="1" x14ac:dyDescent="0.25">
      <c r="A65" s="7" t="s">
        <v>67</v>
      </c>
      <c r="B65" s="117" t="s">
        <v>68</v>
      </c>
      <c r="C65" s="118"/>
      <c r="D65" s="7" t="s">
        <v>69</v>
      </c>
      <c r="E65" s="7" t="s">
        <v>31</v>
      </c>
    </row>
    <row r="66" spans="1:5" ht="15" customHeight="1" x14ac:dyDescent="0.25">
      <c r="A66" s="5" t="s">
        <v>6</v>
      </c>
      <c r="B66" s="114" t="s">
        <v>70</v>
      </c>
      <c r="C66" s="115"/>
      <c r="D66" s="43">
        <v>0.2</v>
      </c>
      <c r="E66" s="34">
        <f>ROUND(($E$38*D66),2)</f>
        <v>0</v>
      </c>
    </row>
    <row r="67" spans="1:5" x14ac:dyDescent="0.25">
      <c r="A67" s="5" t="s">
        <v>8</v>
      </c>
      <c r="B67" s="114" t="s">
        <v>71</v>
      </c>
      <c r="C67" s="115"/>
      <c r="D67" s="43">
        <v>1.4999999999999999E-2</v>
      </c>
      <c r="E67" s="34">
        <f t="shared" ref="E67:E73" si="0">ROUND(($E$38*D67),2)</f>
        <v>0</v>
      </c>
    </row>
    <row r="68" spans="1:5" x14ac:dyDescent="0.25">
      <c r="A68" s="5" t="s">
        <v>11</v>
      </c>
      <c r="B68" s="114" t="s">
        <v>72</v>
      </c>
      <c r="C68" s="115"/>
      <c r="D68" s="43">
        <v>0.01</v>
      </c>
      <c r="E68" s="34">
        <f t="shared" si="0"/>
        <v>0</v>
      </c>
    </row>
    <row r="69" spans="1:5" x14ac:dyDescent="0.25">
      <c r="A69" s="5" t="s">
        <v>13</v>
      </c>
      <c r="B69" s="114" t="s">
        <v>73</v>
      </c>
      <c r="C69" s="115"/>
      <c r="D69" s="43">
        <v>2E-3</v>
      </c>
      <c r="E69" s="34">
        <f t="shared" si="0"/>
        <v>0</v>
      </c>
    </row>
    <row r="70" spans="1:5" x14ac:dyDescent="0.25">
      <c r="A70" s="5" t="s">
        <v>36</v>
      </c>
      <c r="B70" s="114" t="s">
        <v>74</v>
      </c>
      <c r="C70" s="115"/>
      <c r="D70" s="43">
        <v>2.5000000000000001E-2</v>
      </c>
      <c r="E70" s="34">
        <f t="shared" si="0"/>
        <v>0</v>
      </c>
    </row>
    <row r="71" spans="1:5" x14ac:dyDescent="0.25">
      <c r="A71" s="5" t="s">
        <v>38</v>
      </c>
      <c r="B71" s="114" t="s">
        <v>75</v>
      </c>
      <c r="C71" s="115"/>
      <c r="D71" s="43">
        <v>0.08</v>
      </c>
      <c r="E71" s="34">
        <f t="shared" si="0"/>
        <v>0</v>
      </c>
    </row>
    <row r="72" spans="1:5" x14ac:dyDescent="0.25">
      <c r="A72" s="5" t="s">
        <v>40</v>
      </c>
      <c r="B72" s="114" t="s">
        <v>76</v>
      </c>
      <c r="C72" s="115"/>
      <c r="D72" s="43">
        <v>0.06</v>
      </c>
      <c r="E72" s="34">
        <f t="shared" si="0"/>
        <v>0</v>
      </c>
    </row>
    <row r="73" spans="1:5" x14ac:dyDescent="0.25">
      <c r="A73" s="8" t="s">
        <v>77</v>
      </c>
      <c r="B73" s="112" t="s">
        <v>78</v>
      </c>
      <c r="C73" s="113"/>
      <c r="D73" s="50">
        <v>6.0000000000000001E-3</v>
      </c>
      <c r="E73" s="34">
        <f t="shared" si="0"/>
        <v>0</v>
      </c>
    </row>
    <row r="74" spans="1:5" x14ac:dyDescent="0.25">
      <c r="A74" s="116" t="s">
        <v>79</v>
      </c>
      <c r="B74" s="116"/>
      <c r="C74" s="116"/>
      <c r="D74" s="51">
        <f>SUM(D66:D73)</f>
        <v>0.39800000000000008</v>
      </c>
      <c r="E74" s="37">
        <f>SUM(E66:E73)</f>
        <v>0</v>
      </c>
    </row>
    <row r="75" spans="1:5" x14ac:dyDescent="0.25">
      <c r="A75" s="4"/>
      <c r="B75" s="65"/>
      <c r="C75" s="65"/>
    </row>
    <row r="76" spans="1:5" x14ac:dyDescent="0.25">
      <c r="A76" s="109" t="s">
        <v>80</v>
      </c>
      <c r="B76" s="110"/>
      <c r="C76" s="110"/>
      <c r="D76" s="110"/>
      <c r="E76" s="111"/>
    </row>
    <row r="77" spans="1:5" ht="15" customHeight="1" x14ac:dyDescent="0.25">
      <c r="A77" s="7" t="s">
        <v>81</v>
      </c>
      <c r="B77" s="117" t="s">
        <v>82</v>
      </c>
      <c r="C77" s="118"/>
      <c r="D77" s="7" t="s">
        <v>69</v>
      </c>
      <c r="E77" s="7" t="s">
        <v>31</v>
      </c>
    </row>
    <row r="78" spans="1:5" ht="15" customHeight="1" x14ac:dyDescent="0.25">
      <c r="A78" s="5" t="s">
        <v>6</v>
      </c>
      <c r="B78" s="114" t="s">
        <v>234</v>
      </c>
      <c r="C78" s="115"/>
      <c r="D78" s="43">
        <v>8.3299999999999999E-2</v>
      </c>
      <c r="E78" s="34">
        <f t="shared" ref="E78" si="1">ROUND(($E$38*D78),2)</f>
        <v>0</v>
      </c>
    </row>
    <row r="79" spans="1:5" ht="15" customHeight="1" x14ac:dyDescent="0.25">
      <c r="A79" s="5"/>
      <c r="B79" s="121" t="s">
        <v>83</v>
      </c>
      <c r="C79" s="123"/>
      <c r="D79" s="54">
        <f>SUM(D78)</f>
        <v>8.3299999999999999E-2</v>
      </c>
      <c r="E79" s="55">
        <f>SUM(E78)</f>
        <v>0</v>
      </c>
    </row>
    <row r="80" spans="1:5" ht="15" customHeight="1" x14ac:dyDescent="0.25">
      <c r="A80" s="52" t="s">
        <v>8</v>
      </c>
      <c r="B80" s="114" t="s">
        <v>84</v>
      </c>
      <c r="C80" s="115"/>
      <c r="D80" s="50">
        <f>(D74*D79)</f>
        <v>3.3153400000000006E-2</v>
      </c>
      <c r="E80" s="34">
        <f t="shared" ref="E80:E81" si="2">ROUND(($E$38*D80),2)</f>
        <v>0</v>
      </c>
    </row>
    <row r="81" spans="1:5" ht="30" customHeight="1" x14ac:dyDescent="0.25">
      <c r="A81" s="5" t="s">
        <v>11</v>
      </c>
      <c r="B81" s="114" t="s">
        <v>240</v>
      </c>
      <c r="C81" s="115"/>
      <c r="D81" s="43">
        <v>0.121</v>
      </c>
      <c r="E81" s="34">
        <f t="shared" si="2"/>
        <v>0</v>
      </c>
    </row>
    <row r="82" spans="1:5" x14ac:dyDescent="0.25">
      <c r="A82" s="116" t="s">
        <v>79</v>
      </c>
      <c r="B82" s="116"/>
      <c r="C82" s="116"/>
      <c r="D82" s="53">
        <f>SUM(D79:D81)</f>
        <v>0.23745340000000001</v>
      </c>
      <c r="E82" s="35">
        <f>SUM(E79:E81)</f>
        <v>0</v>
      </c>
    </row>
    <row r="83" spans="1:5" x14ac:dyDescent="0.25">
      <c r="A83" s="4"/>
      <c r="B83" s="65"/>
      <c r="C83" s="65"/>
    </row>
    <row r="84" spans="1:5" x14ac:dyDescent="0.25">
      <c r="A84" s="109" t="s">
        <v>85</v>
      </c>
      <c r="B84" s="110"/>
      <c r="C84" s="110"/>
      <c r="D84" s="110"/>
      <c r="E84" s="111"/>
    </row>
    <row r="85" spans="1:5" ht="15" customHeight="1" x14ac:dyDescent="0.25">
      <c r="A85" s="7" t="s">
        <v>86</v>
      </c>
      <c r="B85" s="117" t="s">
        <v>87</v>
      </c>
      <c r="C85" s="118"/>
      <c r="D85" s="7" t="s">
        <v>69</v>
      </c>
      <c r="E85" s="7" t="s">
        <v>31</v>
      </c>
    </row>
    <row r="86" spans="1:5" ht="30" customHeight="1" x14ac:dyDescent="0.25">
      <c r="A86" s="5" t="s">
        <v>6</v>
      </c>
      <c r="B86" s="114" t="s">
        <v>235</v>
      </c>
      <c r="C86" s="115"/>
      <c r="D86" s="43"/>
      <c r="E86" s="34">
        <f t="shared" ref="E86:E87" si="3">ROUND(($E$38*D86),2)</f>
        <v>0</v>
      </c>
    </row>
    <row r="87" spans="1:5" ht="15" customHeight="1" x14ac:dyDescent="0.25">
      <c r="A87" s="8" t="s">
        <v>8</v>
      </c>
      <c r="B87" s="112" t="s">
        <v>88</v>
      </c>
      <c r="C87" s="113"/>
      <c r="D87" s="43">
        <f>D74*D86</f>
        <v>0</v>
      </c>
      <c r="E87" s="34">
        <f t="shared" si="3"/>
        <v>0</v>
      </c>
    </row>
    <row r="88" spans="1:5" x14ac:dyDescent="0.25">
      <c r="A88" s="116" t="s">
        <v>79</v>
      </c>
      <c r="B88" s="116"/>
      <c r="C88" s="116"/>
      <c r="D88" s="53">
        <f>SUM(D86:D87)</f>
        <v>0</v>
      </c>
      <c r="E88" s="35">
        <f>SUM(E86:E87)</f>
        <v>0</v>
      </c>
    </row>
    <row r="89" spans="1:5" x14ac:dyDescent="0.25">
      <c r="A89" s="4"/>
      <c r="B89" s="65"/>
      <c r="C89" s="65"/>
    </row>
    <row r="90" spans="1:5" x14ac:dyDescent="0.25">
      <c r="A90" s="109" t="s">
        <v>89</v>
      </c>
      <c r="B90" s="110"/>
      <c r="C90" s="110"/>
      <c r="D90" s="110"/>
      <c r="E90" s="111"/>
    </row>
    <row r="91" spans="1:5" ht="15" customHeight="1" x14ac:dyDescent="0.25">
      <c r="A91" s="7" t="s">
        <v>90</v>
      </c>
      <c r="B91" s="117" t="s">
        <v>91</v>
      </c>
      <c r="C91" s="118"/>
      <c r="D91" s="7" t="s">
        <v>69</v>
      </c>
      <c r="E91" s="7" t="s">
        <v>31</v>
      </c>
    </row>
    <row r="92" spans="1:5" ht="15" customHeight="1" x14ac:dyDescent="0.25">
      <c r="A92" s="5" t="s">
        <v>6</v>
      </c>
      <c r="B92" s="114" t="s">
        <v>236</v>
      </c>
      <c r="C92" s="115"/>
      <c r="D92" s="43">
        <v>1.8100000000000002E-2</v>
      </c>
      <c r="E92" s="34">
        <f t="shared" ref="E92:E97" si="4">ROUND(($E$38*D92),2)</f>
        <v>0</v>
      </c>
    </row>
    <row r="93" spans="1:5" ht="15" customHeight="1" x14ac:dyDescent="0.25">
      <c r="A93" s="5" t="s">
        <v>8</v>
      </c>
      <c r="B93" s="114" t="s">
        <v>92</v>
      </c>
      <c r="C93" s="115"/>
      <c r="D93" s="43">
        <f>D71*D92</f>
        <v>1.4480000000000001E-3</v>
      </c>
      <c r="E93" s="34">
        <f t="shared" si="4"/>
        <v>0</v>
      </c>
    </row>
    <row r="94" spans="1:5" ht="30" customHeight="1" x14ac:dyDescent="0.25">
      <c r="A94" s="5" t="s">
        <v>11</v>
      </c>
      <c r="B94" s="114" t="s">
        <v>237</v>
      </c>
      <c r="C94" s="115"/>
      <c r="D94" s="43">
        <v>4.2500000000000003E-2</v>
      </c>
      <c r="E94" s="34">
        <f t="shared" si="4"/>
        <v>0</v>
      </c>
    </row>
    <row r="95" spans="1:5" ht="15" customHeight="1" x14ac:dyDescent="0.25">
      <c r="A95" s="5" t="s">
        <v>13</v>
      </c>
      <c r="B95" s="114" t="s">
        <v>238</v>
      </c>
      <c r="C95" s="115"/>
      <c r="D95" s="43">
        <v>2.8999999999999998E-3</v>
      </c>
      <c r="E95" s="34">
        <f t="shared" si="4"/>
        <v>0</v>
      </c>
    </row>
    <row r="96" spans="1:5" ht="15" customHeight="1" x14ac:dyDescent="0.25">
      <c r="A96" s="5" t="s">
        <v>36</v>
      </c>
      <c r="B96" s="114" t="s">
        <v>93</v>
      </c>
      <c r="C96" s="115"/>
      <c r="D96" s="43">
        <f>D74*D95</f>
        <v>1.1542000000000002E-3</v>
      </c>
      <c r="E96" s="34">
        <f t="shared" si="4"/>
        <v>0</v>
      </c>
    </row>
    <row r="97" spans="1:6" ht="30" customHeight="1" x14ac:dyDescent="0.25">
      <c r="A97" s="5" t="s">
        <v>38</v>
      </c>
      <c r="B97" s="114" t="s">
        <v>239</v>
      </c>
      <c r="C97" s="115"/>
      <c r="D97" s="43">
        <v>7.4999999999999997E-3</v>
      </c>
      <c r="E97" s="34">
        <f t="shared" si="4"/>
        <v>0</v>
      </c>
    </row>
    <row r="98" spans="1:6" x14ac:dyDescent="0.25">
      <c r="A98" s="116" t="s">
        <v>79</v>
      </c>
      <c r="B98" s="116"/>
      <c r="C98" s="116"/>
      <c r="D98" s="53">
        <f>SUM(D92:D97)</f>
        <v>7.3602200000000007E-2</v>
      </c>
      <c r="E98" s="35">
        <f>SUM(E92:E97)</f>
        <v>0</v>
      </c>
    </row>
    <row r="99" spans="1:6" x14ac:dyDescent="0.25">
      <c r="A99" s="4"/>
      <c r="B99" s="65"/>
      <c r="C99" s="65"/>
    </row>
    <row r="100" spans="1:6" x14ac:dyDescent="0.25">
      <c r="A100" s="109" t="s">
        <v>95</v>
      </c>
      <c r="B100" s="110"/>
      <c r="C100" s="110"/>
      <c r="D100" s="110"/>
      <c r="E100" s="111"/>
    </row>
    <row r="101" spans="1:6" ht="15" customHeight="1" x14ac:dyDescent="0.25">
      <c r="A101" s="7" t="s">
        <v>96</v>
      </c>
      <c r="B101" s="117" t="s">
        <v>97</v>
      </c>
      <c r="C101" s="118"/>
      <c r="D101" s="7" t="s">
        <v>69</v>
      </c>
      <c r="E101" s="7" t="s">
        <v>31</v>
      </c>
    </row>
    <row r="102" spans="1:6" ht="30" customHeight="1" x14ac:dyDescent="0.25">
      <c r="A102" s="5" t="s">
        <v>6</v>
      </c>
      <c r="B102" s="114" t="s">
        <v>241</v>
      </c>
      <c r="C102" s="115"/>
      <c r="D102" s="43">
        <v>9.4999999999999998E-3</v>
      </c>
      <c r="E102" s="34">
        <f t="shared" ref="E102:E107" si="5">ROUND(($E$38*D102),2)</f>
        <v>0</v>
      </c>
    </row>
    <row r="103" spans="1:6" ht="15" customHeight="1" x14ac:dyDescent="0.25">
      <c r="A103" s="5" t="s">
        <v>8</v>
      </c>
      <c r="B103" s="114" t="s">
        <v>242</v>
      </c>
      <c r="C103" s="115"/>
      <c r="D103" s="43"/>
      <c r="E103" s="34">
        <f t="shared" si="5"/>
        <v>0</v>
      </c>
    </row>
    <row r="104" spans="1:6" ht="30" customHeight="1" x14ac:dyDescent="0.25">
      <c r="A104" s="5" t="s">
        <v>11</v>
      </c>
      <c r="B104" s="114" t="s">
        <v>244</v>
      </c>
      <c r="C104" s="115"/>
      <c r="D104" s="43"/>
      <c r="E104" s="34">
        <f t="shared" si="5"/>
        <v>0</v>
      </c>
    </row>
    <row r="105" spans="1:6" ht="15" customHeight="1" x14ac:dyDescent="0.25">
      <c r="A105" s="5" t="s">
        <v>13</v>
      </c>
      <c r="B105" s="114" t="s">
        <v>243</v>
      </c>
      <c r="C105" s="115"/>
      <c r="D105" s="43"/>
      <c r="E105" s="34">
        <f t="shared" si="5"/>
        <v>0</v>
      </c>
    </row>
    <row r="106" spans="1:6" ht="15" customHeight="1" x14ac:dyDescent="0.25">
      <c r="A106" s="5" t="s">
        <v>36</v>
      </c>
      <c r="B106" s="114" t="s">
        <v>245</v>
      </c>
      <c r="C106" s="115"/>
      <c r="D106" s="43"/>
      <c r="E106" s="34">
        <f t="shared" si="5"/>
        <v>0</v>
      </c>
      <c r="F106" s="66"/>
    </row>
    <row r="107" spans="1:6" ht="15" customHeight="1" x14ac:dyDescent="0.25">
      <c r="A107" s="5" t="s">
        <v>38</v>
      </c>
      <c r="B107" s="114" t="s">
        <v>246</v>
      </c>
      <c r="C107" s="115"/>
      <c r="D107" s="43"/>
      <c r="E107" s="34">
        <f t="shared" si="5"/>
        <v>0</v>
      </c>
    </row>
    <row r="108" spans="1:6" x14ac:dyDescent="0.25">
      <c r="A108" s="116" t="s">
        <v>83</v>
      </c>
      <c r="B108" s="116"/>
      <c r="C108" s="116"/>
      <c r="D108" s="53">
        <f>SUM(D102:D107)</f>
        <v>9.4999999999999998E-3</v>
      </c>
      <c r="E108" s="35">
        <f>SUM(E102:E107)</f>
        <v>0</v>
      </c>
    </row>
    <row r="109" spans="1:6" ht="30" customHeight="1" x14ac:dyDescent="0.25">
      <c r="A109" s="5" t="s">
        <v>40</v>
      </c>
      <c r="B109" s="114" t="s">
        <v>247</v>
      </c>
      <c r="C109" s="115"/>
      <c r="D109" s="43">
        <f>D74*(D82+D108)</f>
        <v>9.8287453200000027E-2</v>
      </c>
      <c r="E109" s="34">
        <f t="shared" ref="E109" si="6">ROUND(($E$38*D109),2)</f>
        <v>0</v>
      </c>
    </row>
    <row r="110" spans="1:6" x14ac:dyDescent="0.25">
      <c r="A110" s="116" t="s">
        <v>79</v>
      </c>
      <c r="B110" s="116"/>
      <c r="C110" s="116"/>
      <c r="D110" s="53">
        <f>SUM(D108:D109)</f>
        <v>0.10778745320000002</v>
      </c>
      <c r="E110" s="35">
        <f>SUM(E108:E109)</f>
        <v>0</v>
      </c>
    </row>
    <row r="111" spans="1:6" x14ac:dyDescent="0.25">
      <c r="A111" s="4"/>
      <c r="B111" s="65"/>
      <c r="C111" s="65"/>
    </row>
    <row r="112" spans="1:6" ht="15" customHeight="1" x14ac:dyDescent="0.25">
      <c r="A112" s="119" t="s">
        <v>98</v>
      </c>
      <c r="B112" s="119"/>
      <c r="C112" s="119"/>
      <c r="D112" s="119"/>
      <c r="E112" s="119"/>
    </row>
    <row r="113" spans="1:5" ht="15" customHeight="1" x14ac:dyDescent="0.25">
      <c r="A113" s="26">
        <v>4</v>
      </c>
      <c r="B113" s="144" t="s">
        <v>99</v>
      </c>
      <c r="C113" s="145"/>
      <c r="D113" s="26" t="s">
        <v>69</v>
      </c>
      <c r="E113" s="26" t="s">
        <v>31</v>
      </c>
    </row>
    <row r="114" spans="1:5" ht="15" customHeight="1" x14ac:dyDescent="0.25">
      <c r="A114" s="5" t="s">
        <v>67</v>
      </c>
      <c r="B114" s="114" t="s">
        <v>100</v>
      </c>
      <c r="C114" s="115"/>
      <c r="D114" s="43">
        <f>D74</f>
        <v>0.39800000000000008</v>
      </c>
      <c r="E114" s="34">
        <f>E74</f>
        <v>0</v>
      </c>
    </row>
    <row r="115" spans="1:5" ht="15" customHeight="1" x14ac:dyDescent="0.25">
      <c r="A115" s="5" t="s">
        <v>81</v>
      </c>
      <c r="B115" s="114" t="s">
        <v>101</v>
      </c>
      <c r="C115" s="115"/>
      <c r="D115" s="43">
        <f>D82</f>
        <v>0.23745340000000001</v>
      </c>
      <c r="E115" s="34">
        <f>E82</f>
        <v>0</v>
      </c>
    </row>
    <row r="116" spans="1:5" ht="15" customHeight="1" x14ac:dyDescent="0.25">
      <c r="A116" s="5" t="s">
        <v>86</v>
      </c>
      <c r="B116" s="114" t="s">
        <v>87</v>
      </c>
      <c r="C116" s="115"/>
      <c r="D116" s="43">
        <f>D88</f>
        <v>0</v>
      </c>
      <c r="E116" s="34">
        <f>E88</f>
        <v>0</v>
      </c>
    </row>
    <row r="117" spans="1:5" ht="15" customHeight="1" x14ac:dyDescent="0.25">
      <c r="A117" s="5" t="s">
        <v>90</v>
      </c>
      <c r="B117" s="114" t="s">
        <v>102</v>
      </c>
      <c r="C117" s="115"/>
      <c r="D117" s="43">
        <f>D98</f>
        <v>7.3602200000000007E-2</v>
      </c>
      <c r="E117" s="34">
        <f>E98</f>
        <v>0</v>
      </c>
    </row>
    <row r="118" spans="1:5" ht="15" customHeight="1" x14ac:dyDescent="0.25">
      <c r="A118" s="5" t="s">
        <v>96</v>
      </c>
      <c r="B118" s="114" t="s">
        <v>103</v>
      </c>
      <c r="C118" s="115"/>
      <c r="D118" s="43">
        <f>D110</f>
        <v>0.10778745320000002</v>
      </c>
      <c r="E118" s="34">
        <f>E110</f>
        <v>0</v>
      </c>
    </row>
    <row r="119" spans="1:5" ht="15" customHeight="1" x14ac:dyDescent="0.25">
      <c r="A119" s="5" t="s">
        <v>104</v>
      </c>
      <c r="B119" s="114" t="s">
        <v>105</v>
      </c>
      <c r="C119" s="115"/>
      <c r="D119" s="43">
        <v>0</v>
      </c>
      <c r="E119" s="34">
        <v>0</v>
      </c>
    </row>
    <row r="120" spans="1:5" x14ac:dyDescent="0.25">
      <c r="A120" s="121" t="s">
        <v>94</v>
      </c>
      <c r="B120" s="122"/>
      <c r="C120" s="123"/>
      <c r="D120" s="56">
        <f>SUM(D114:D119)</f>
        <v>0.81684305320000017</v>
      </c>
      <c r="E120" s="35">
        <f>SUM(E114:E119)</f>
        <v>0</v>
      </c>
    </row>
    <row r="121" spans="1:5" x14ac:dyDescent="0.25">
      <c r="A121" s="4"/>
      <c r="B121" s="65"/>
      <c r="C121" s="65"/>
    </row>
    <row r="122" spans="1:5" ht="15" customHeight="1" x14ac:dyDescent="0.25">
      <c r="A122" s="119" t="s">
        <v>106</v>
      </c>
      <c r="B122" s="119"/>
      <c r="C122" s="119"/>
      <c r="D122" s="119"/>
      <c r="E122" s="119"/>
    </row>
    <row r="123" spans="1:5" ht="15" customHeight="1" x14ac:dyDescent="0.25">
      <c r="A123" s="42" t="s">
        <v>67</v>
      </c>
      <c r="B123" s="124" t="s">
        <v>107</v>
      </c>
      <c r="C123" s="126"/>
      <c r="D123" s="42" t="s">
        <v>69</v>
      </c>
      <c r="E123" s="67" t="s">
        <v>138</v>
      </c>
    </row>
    <row r="124" spans="1:5" ht="15" customHeight="1" x14ac:dyDescent="0.25">
      <c r="A124" s="42" t="s">
        <v>6</v>
      </c>
      <c r="B124" s="124" t="s">
        <v>108</v>
      </c>
      <c r="C124" s="126"/>
      <c r="D124" s="44"/>
      <c r="E124" s="146">
        <f>ROUND((E148*D139),2)</f>
        <v>0</v>
      </c>
    </row>
    <row r="125" spans="1:5" ht="15" customHeight="1" x14ac:dyDescent="0.25">
      <c r="A125" s="49" t="s">
        <v>109</v>
      </c>
      <c r="B125" s="130" t="s">
        <v>110</v>
      </c>
      <c r="C125" s="131"/>
      <c r="D125" s="57"/>
      <c r="E125" s="147"/>
    </row>
    <row r="126" spans="1:5" ht="15" customHeight="1" x14ac:dyDescent="0.25">
      <c r="A126" s="49" t="s">
        <v>111</v>
      </c>
      <c r="B126" s="130" t="s">
        <v>112</v>
      </c>
      <c r="C126" s="131"/>
      <c r="D126" s="57"/>
      <c r="E126" s="147"/>
    </row>
    <row r="127" spans="1:5" ht="15" customHeight="1" x14ac:dyDescent="0.25">
      <c r="A127" s="49" t="s">
        <v>113</v>
      </c>
      <c r="B127" s="130" t="s">
        <v>114</v>
      </c>
      <c r="C127" s="131"/>
      <c r="D127" s="57"/>
      <c r="E127" s="147"/>
    </row>
    <row r="128" spans="1:5" ht="15" customHeight="1" x14ac:dyDescent="0.25">
      <c r="A128" s="49" t="s">
        <v>115</v>
      </c>
      <c r="B128" s="130" t="s">
        <v>116</v>
      </c>
      <c r="C128" s="131"/>
      <c r="D128" s="57"/>
      <c r="E128" s="147"/>
    </row>
    <row r="129" spans="1:6" ht="15" customHeight="1" x14ac:dyDescent="0.25">
      <c r="A129" s="42" t="s">
        <v>8</v>
      </c>
      <c r="B129" s="124" t="s">
        <v>117</v>
      </c>
      <c r="C129" s="126"/>
      <c r="D129" s="57"/>
      <c r="E129" s="147"/>
    </row>
    <row r="130" spans="1:6" ht="15" customHeight="1" x14ac:dyDescent="0.25">
      <c r="A130" s="42" t="s">
        <v>11</v>
      </c>
      <c r="B130" s="124" t="s">
        <v>118</v>
      </c>
      <c r="C130" s="125"/>
      <c r="D130" s="40"/>
      <c r="E130" s="147"/>
    </row>
    <row r="131" spans="1:6" ht="15" customHeight="1" x14ac:dyDescent="0.25">
      <c r="A131" s="49" t="s">
        <v>119</v>
      </c>
      <c r="B131" s="130" t="s">
        <v>120</v>
      </c>
      <c r="C131" s="143"/>
      <c r="D131" s="63"/>
      <c r="E131" s="147"/>
    </row>
    <row r="132" spans="1:6" x14ac:dyDescent="0.25">
      <c r="A132" s="49" t="s">
        <v>121</v>
      </c>
      <c r="B132" s="130" t="s">
        <v>122</v>
      </c>
      <c r="C132" s="131"/>
      <c r="D132" s="57">
        <v>6.4999999999999997E-3</v>
      </c>
      <c r="E132" s="147"/>
    </row>
    <row r="133" spans="1:6" ht="15" customHeight="1" x14ac:dyDescent="0.25">
      <c r="A133" s="49" t="s">
        <v>123</v>
      </c>
      <c r="B133" s="130" t="s">
        <v>124</v>
      </c>
      <c r="C133" s="131"/>
      <c r="D133" s="57">
        <v>0.03</v>
      </c>
      <c r="E133" s="147"/>
    </row>
    <row r="134" spans="1:6" ht="15" customHeight="1" x14ac:dyDescent="0.25">
      <c r="A134" s="49" t="s">
        <v>125</v>
      </c>
      <c r="B134" s="130" t="s">
        <v>126</v>
      </c>
      <c r="C134" s="131"/>
      <c r="D134" s="57"/>
      <c r="E134" s="147"/>
    </row>
    <row r="135" spans="1:6" ht="15" customHeight="1" x14ac:dyDescent="0.25">
      <c r="A135" s="49" t="s">
        <v>127</v>
      </c>
      <c r="B135" s="130" t="s">
        <v>128</v>
      </c>
      <c r="C135" s="131"/>
      <c r="D135" s="57"/>
      <c r="E135" s="147"/>
    </row>
    <row r="136" spans="1:6" ht="15" customHeight="1" x14ac:dyDescent="0.25">
      <c r="A136" s="49" t="s">
        <v>129</v>
      </c>
      <c r="B136" s="130" t="s">
        <v>130</v>
      </c>
      <c r="C136" s="131"/>
      <c r="D136" s="57">
        <v>0.05</v>
      </c>
      <c r="E136" s="147"/>
      <c r="F136" s="68"/>
    </row>
    <row r="137" spans="1:6" ht="15" customHeight="1" x14ac:dyDescent="0.25">
      <c r="A137" s="49" t="s">
        <v>131</v>
      </c>
      <c r="B137" s="130" t="s">
        <v>132</v>
      </c>
      <c r="C137" s="131"/>
      <c r="D137" s="57"/>
      <c r="E137" s="147"/>
    </row>
    <row r="138" spans="1:6" ht="15" customHeight="1" x14ac:dyDescent="0.25">
      <c r="A138" s="49"/>
      <c r="B138" s="130" t="s">
        <v>133</v>
      </c>
      <c r="C138" s="131"/>
      <c r="D138" s="57">
        <f>SUM(D132:D137)</f>
        <v>8.6499999999999994E-2</v>
      </c>
      <c r="E138" s="147"/>
    </row>
    <row r="139" spans="1:6" ht="30" customHeight="1" x14ac:dyDescent="0.25">
      <c r="A139" s="42" t="s">
        <v>79</v>
      </c>
      <c r="B139" s="124" t="s">
        <v>134</v>
      </c>
      <c r="C139" s="126"/>
      <c r="D139" s="51">
        <f>((((1+D125+D126+D127)*(1+D128)*(1+D129))/(1-D138))-1)</f>
        <v>9.4690749863163726E-2</v>
      </c>
      <c r="E139" s="148"/>
      <c r="F139" s="69"/>
    </row>
    <row r="140" spans="1:6" x14ac:dyDescent="0.25">
      <c r="A140" s="4"/>
      <c r="B140" s="65"/>
      <c r="C140" s="65"/>
    </row>
    <row r="141" spans="1:6" ht="15" customHeight="1" x14ac:dyDescent="0.25">
      <c r="A141" s="119" t="s">
        <v>135</v>
      </c>
      <c r="B141" s="119"/>
      <c r="C141" s="119"/>
      <c r="D141" s="119"/>
      <c r="E141" s="119"/>
    </row>
    <row r="142" spans="1:6" ht="15" customHeight="1" x14ac:dyDescent="0.25">
      <c r="A142" s="119" t="s">
        <v>136</v>
      </c>
      <c r="B142" s="119"/>
      <c r="C142" s="119"/>
      <c r="D142" s="119"/>
      <c r="E142" s="119"/>
    </row>
    <row r="143" spans="1:6" ht="15" customHeight="1" x14ac:dyDescent="0.25">
      <c r="A143" s="119" t="s">
        <v>137</v>
      </c>
      <c r="B143" s="119"/>
      <c r="C143" s="119"/>
      <c r="D143" s="119"/>
      <c r="E143" s="42" t="s">
        <v>138</v>
      </c>
    </row>
    <row r="144" spans="1:6" ht="15" customHeight="1" x14ac:dyDescent="0.25">
      <c r="A144" s="49" t="s">
        <v>6</v>
      </c>
      <c r="B144" s="120" t="s">
        <v>139</v>
      </c>
      <c r="C144" s="120"/>
      <c r="D144" s="120"/>
      <c r="E144" s="58">
        <f>E38</f>
        <v>0</v>
      </c>
    </row>
    <row r="145" spans="1:5" ht="15" customHeight="1" x14ac:dyDescent="0.25">
      <c r="A145" s="49" t="s">
        <v>8</v>
      </c>
      <c r="B145" s="120" t="s">
        <v>140</v>
      </c>
      <c r="C145" s="120"/>
      <c r="D145" s="120"/>
      <c r="E145" s="58">
        <f>E50</f>
        <v>0</v>
      </c>
    </row>
    <row r="146" spans="1:5" ht="15" customHeight="1" x14ac:dyDescent="0.25">
      <c r="A146" s="49" t="s">
        <v>11</v>
      </c>
      <c r="B146" s="120" t="s">
        <v>141</v>
      </c>
      <c r="C146" s="120"/>
      <c r="D146" s="120"/>
      <c r="E146" s="58">
        <f>E60</f>
        <v>0</v>
      </c>
    </row>
    <row r="147" spans="1:5" ht="15" customHeight="1" x14ac:dyDescent="0.25">
      <c r="A147" s="49" t="s">
        <v>13</v>
      </c>
      <c r="B147" s="120" t="s">
        <v>99</v>
      </c>
      <c r="C147" s="120"/>
      <c r="D147" s="120"/>
      <c r="E147" s="58">
        <f>E120</f>
        <v>0</v>
      </c>
    </row>
    <row r="148" spans="1:5" ht="15" customHeight="1" x14ac:dyDescent="0.25">
      <c r="A148" s="119" t="s">
        <v>142</v>
      </c>
      <c r="B148" s="119"/>
      <c r="C148" s="119"/>
      <c r="D148" s="119"/>
      <c r="E148" s="59">
        <f>SUM(E144:E147)</f>
        <v>0</v>
      </c>
    </row>
    <row r="149" spans="1:5" ht="15" customHeight="1" x14ac:dyDescent="0.25">
      <c r="A149" s="49" t="s">
        <v>36</v>
      </c>
      <c r="B149" s="120" t="s">
        <v>143</v>
      </c>
      <c r="C149" s="120"/>
      <c r="D149" s="120"/>
      <c r="E149" s="58">
        <f>ROUND((E148*D139),2)</f>
        <v>0</v>
      </c>
    </row>
    <row r="150" spans="1:5" ht="15" customHeight="1" x14ac:dyDescent="0.25">
      <c r="A150" s="119" t="s">
        <v>144</v>
      </c>
      <c r="B150" s="119"/>
      <c r="C150" s="119"/>
      <c r="D150" s="119"/>
      <c r="E150" s="59">
        <f>SUM(E148:E149)</f>
        <v>0</v>
      </c>
    </row>
  </sheetData>
  <mergeCells count="142">
    <mergeCell ref="A150:D150"/>
    <mergeCell ref="A142:E142"/>
    <mergeCell ref="A143:D143"/>
    <mergeCell ref="B144:D144"/>
    <mergeCell ref="B145:D145"/>
    <mergeCell ref="B146:D146"/>
    <mergeCell ref="B147:D147"/>
    <mergeCell ref="A141:E141"/>
    <mergeCell ref="B129:C129"/>
    <mergeCell ref="B130:C130"/>
    <mergeCell ref="B131:C131"/>
    <mergeCell ref="B132:C132"/>
    <mergeCell ref="B133:C133"/>
    <mergeCell ref="B134:C134"/>
    <mergeCell ref="A148:D148"/>
    <mergeCell ref="B149:D149"/>
    <mergeCell ref="B119:C119"/>
    <mergeCell ref="A120:C120"/>
    <mergeCell ref="A122:E122"/>
    <mergeCell ref="B123:C123"/>
    <mergeCell ref="B124:C124"/>
    <mergeCell ref="E124:E139"/>
    <mergeCell ref="B125:C125"/>
    <mergeCell ref="B126:C126"/>
    <mergeCell ref="B127:C127"/>
    <mergeCell ref="B128:C128"/>
    <mergeCell ref="B135:C135"/>
    <mergeCell ref="B136:C136"/>
    <mergeCell ref="B137:C137"/>
    <mergeCell ref="B138:C138"/>
    <mergeCell ref="B139:C139"/>
    <mergeCell ref="B113:C113"/>
    <mergeCell ref="B114:C114"/>
    <mergeCell ref="B115:C115"/>
    <mergeCell ref="B116:C116"/>
    <mergeCell ref="B117:C117"/>
    <mergeCell ref="B118:C118"/>
    <mergeCell ref="B106:C106"/>
    <mergeCell ref="B107:C107"/>
    <mergeCell ref="A108:C108"/>
    <mergeCell ref="B109:C109"/>
    <mergeCell ref="A110:C110"/>
    <mergeCell ref="A112:E112"/>
    <mergeCell ref="A100:E100"/>
    <mergeCell ref="B101:C101"/>
    <mergeCell ref="B102:C102"/>
    <mergeCell ref="B103:C103"/>
    <mergeCell ref="B104:C104"/>
    <mergeCell ref="B105:C105"/>
    <mergeCell ref="B93:C93"/>
    <mergeCell ref="B94:C94"/>
    <mergeCell ref="B95:C95"/>
    <mergeCell ref="B96:C96"/>
    <mergeCell ref="B97:C97"/>
    <mergeCell ref="A98:C98"/>
    <mergeCell ref="B86:C86"/>
    <mergeCell ref="B87:C87"/>
    <mergeCell ref="A88:C88"/>
    <mergeCell ref="A90:E90"/>
    <mergeCell ref="B91:C91"/>
    <mergeCell ref="B92:C92"/>
    <mergeCell ref="B79:C79"/>
    <mergeCell ref="B80:C80"/>
    <mergeCell ref="B81:C81"/>
    <mergeCell ref="A82:C82"/>
    <mergeCell ref="A84:E84"/>
    <mergeCell ref="B85:C85"/>
    <mergeCell ref="B72:C72"/>
    <mergeCell ref="B73:C73"/>
    <mergeCell ref="A74:C74"/>
    <mergeCell ref="A76:E76"/>
    <mergeCell ref="B77:C77"/>
    <mergeCell ref="B78:C78"/>
    <mergeCell ref="B66:C66"/>
    <mergeCell ref="B67:C67"/>
    <mergeCell ref="B68:C68"/>
    <mergeCell ref="B69:C69"/>
    <mergeCell ref="B70:C70"/>
    <mergeCell ref="B71:C71"/>
    <mergeCell ref="B59:D59"/>
    <mergeCell ref="A60:D60"/>
    <mergeCell ref="A61:E61"/>
    <mergeCell ref="A63:E63"/>
    <mergeCell ref="A64:E64"/>
    <mergeCell ref="B65:C65"/>
    <mergeCell ref="A51:E51"/>
    <mergeCell ref="A54:E54"/>
    <mergeCell ref="B55:D55"/>
    <mergeCell ref="B56:D56"/>
    <mergeCell ref="B57:D57"/>
    <mergeCell ref="B58:D58"/>
    <mergeCell ref="B45:D45"/>
    <mergeCell ref="B46:D46"/>
    <mergeCell ref="B47:D47"/>
    <mergeCell ref="B48:D48"/>
    <mergeCell ref="B49:D49"/>
    <mergeCell ref="A50:D50"/>
    <mergeCell ref="B37:D37"/>
    <mergeCell ref="A38:D38"/>
    <mergeCell ref="A41:E41"/>
    <mergeCell ref="B42:D42"/>
    <mergeCell ref="B43:D43"/>
    <mergeCell ref="B44:D44"/>
    <mergeCell ref="B31:D31"/>
    <mergeCell ref="B32:D32"/>
    <mergeCell ref="B33:D33"/>
    <mergeCell ref="B34:D34"/>
    <mergeCell ref="B35:D35"/>
    <mergeCell ref="B36:D36"/>
    <mergeCell ref="B26:C26"/>
    <mergeCell ref="D26:E26"/>
    <mergeCell ref="B27:C27"/>
    <mergeCell ref="D27:E27"/>
    <mergeCell ref="A29:E29"/>
    <mergeCell ref="B30:D30"/>
    <mergeCell ref="A22:E22"/>
    <mergeCell ref="B23:C23"/>
    <mergeCell ref="D23:E23"/>
    <mergeCell ref="B24:C24"/>
    <mergeCell ref="D24:E24"/>
    <mergeCell ref="B25:C25"/>
    <mergeCell ref="D25:E25"/>
    <mergeCell ref="B16:C16"/>
    <mergeCell ref="D16:E16"/>
    <mergeCell ref="A18:E18"/>
    <mergeCell ref="A19:B19"/>
    <mergeCell ref="D19:E19"/>
    <mergeCell ref="A20:B20"/>
    <mergeCell ref="D20:E20"/>
    <mergeCell ref="A12:E12"/>
    <mergeCell ref="B13:C13"/>
    <mergeCell ref="D13:E13"/>
    <mergeCell ref="B14:C14"/>
    <mergeCell ref="D14:E14"/>
    <mergeCell ref="B15:C15"/>
    <mergeCell ref="D15:E15"/>
    <mergeCell ref="A3:E3"/>
    <mergeCell ref="A6:E6"/>
    <mergeCell ref="A7:E7"/>
    <mergeCell ref="A8:E8"/>
    <mergeCell ref="A9:B9"/>
    <mergeCell ref="A10:E1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F150"/>
  <sheetViews>
    <sheetView topLeftCell="A160" zoomScale="120" zoomScaleNormal="120" workbookViewId="0">
      <selection activeCell="E50" sqref="E50"/>
    </sheetView>
  </sheetViews>
  <sheetFormatPr defaultRowHeight="15" x14ac:dyDescent="0.25"/>
  <cols>
    <col min="1" max="1" width="7.7109375" style="64" customWidth="1"/>
    <col min="2" max="2" width="6.140625" style="64" customWidth="1"/>
    <col min="3" max="3" width="56.42578125" style="64" customWidth="1"/>
    <col min="4" max="4" width="9.5703125" style="64" customWidth="1"/>
    <col min="5" max="5" width="15.140625" style="64" bestFit="1" customWidth="1"/>
    <col min="6" max="6" width="11.28515625" style="64" bestFit="1" customWidth="1"/>
    <col min="7" max="16384" width="9.140625" style="64"/>
  </cols>
  <sheetData>
    <row r="3" spans="1:5" ht="32.25" customHeight="1" x14ac:dyDescent="0.25">
      <c r="A3" s="137" t="s">
        <v>0</v>
      </c>
      <c r="B3" s="137"/>
      <c r="C3" s="137"/>
      <c r="D3" s="137"/>
      <c r="E3" s="137"/>
    </row>
    <row r="4" spans="1:5" x14ac:dyDescent="0.25">
      <c r="A4" s="1"/>
      <c r="B4" s="65"/>
      <c r="C4" s="65"/>
    </row>
    <row r="5" spans="1:5" ht="15.75" x14ac:dyDescent="0.25">
      <c r="A5" s="3"/>
      <c r="B5" s="65"/>
      <c r="C5" s="65"/>
    </row>
    <row r="6" spans="1:5" x14ac:dyDescent="0.25">
      <c r="A6" s="119" t="s">
        <v>1</v>
      </c>
      <c r="B6" s="119"/>
      <c r="C6" s="119"/>
      <c r="D6" s="119"/>
      <c r="E6" s="119"/>
    </row>
    <row r="7" spans="1:5" ht="15" customHeight="1" x14ac:dyDescent="0.25">
      <c r="A7" s="119" t="s">
        <v>2</v>
      </c>
      <c r="B7" s="119"/>
      <c r="C7" s="119"/>
      <c r="D7" s="119"/>
      <c r="E7" s="119"/>
    </row>
    <row r="8" spans="1:5" x14ac:dyDescent="0.25">
      <c r="A8" s="124" t="s">
        <v>3</v>
      </c>
      <c r="B8" s="125"/>
      <c r="C8" s="125"/>
      <c r="D8" s="125"/>
      <c r="E8" s="126"/>
    </row>
    <row r="9" spans="1:5" x14ac:dyDescent="0.25">
      <c r="A9" s="124" t="s">
        <v>4</v>
      </c>
      <c r="B9" s="126"/>
      <c r="C9" s="38" t="s">
        <v>248</v>
      </c>
      <c r="D9" s="39"/>
      <c r="E9" s="40"/>
    </row>
    <row r="10" spans="1:5" ht="15" customHeight="1" x14ac:dyDescent="0.25">
      <c r="A10" s="120"/>
      <c r="B10" s="120"/>
      <c r="C10" s="120"/>
      <c r="D10" s="120"/>
      <c r="E10" s="120"/>
    </row>
    <row r="11" spans="1:5" x14ac:dyDescent="0.25">
      <c r="A11" s="4"/>
      <c r="B11" s="65"/>
      <c r="C11" s="65"/>
    </row>
    <row r="12" spans="1:5" ht="15" customHeight="1" x14ac:dyDescent="0.25">
      <c r="A12" s="119" t="s">
        <v>5</v>
      </c>
      <c r="B12" s="119"/>
      <c r="C12" s="119"/>
      <c r="D12" s="119"/>
      <c r="E12" s="119"/>
    </row>
    <row r="13" spans="1:5" x14ac:dyDescent="0.25">
      <c r="A13" s="49" t="s">
        <v>6</v>
      </c>
      <c r="B13" s="130" t="s">
        <v>7</v>
      </c>
      <c r="C13" s="131"/>
      <c r="D13" s="127"/>
      <c r="E13" s="127"/>
    </row>
    <row r="14" spans="1:5" ht="15" customHeight="1" x14ac:dyDescent="0.25">
      <c r="A14" s="49" t="s">
        <v>8</v>
      </c>
      <c r="B14" s="130" t="s">
        <v>9</v>
      </c>
      <c r="C14" s="131"/>
      <c r="D14" s="120" t="s">
        <v>10</v>
      </c>
      <c r="E14" s="120"/>
    </row>
    <row r="15" spans="1:5" ht="45" customHeight="1" x14ac:dyDescent="0.25">
      <c r="A15" s="49" t="s">
        <v>11</v>
      </c>
      <c r="B15" s="130" t="s">
        <v>12</v>
      </c>
      <c r="C15" s="131"/>
      <c r="D15" s="128" t="str">
        <f>'QUAD SAL'!C11</f>
        <v>DF000010/2019 e TA DF000046/2019 SEAC/SINDSERVIÇOS</v>
      </c>
      <c r="E15" s="128"/>
    </row>
    <row r="16" spans="1:5" ht="15" customHeight="1" x14ac:dyDescent="0.25">
      <c r="A16" s="49" t="s">
        <v>13</v>
      </c>
      <c r="B16" s="130" t="s">
        <v>14</v>
      </c>
      <c r="C16" s="131"/>
      <c r="D16" s="120" t="s">
        <v>15</v>
      </c>
      <c r="E16" s="120"/>
    </row>
    <row r="17" spans="1:5" x14ac:dyDescent="0.25">
      <c r="A17" s="46"/>
      <c r="B17" s="47"/>
      <c r="C17" s="47"/>
      <c r="D17" s="48"/>
      <c r="E17" s="48"/>
    </row>
    <row r="18" spans="1:5" ht="15" customHeight="1" x14ac:dyDescent="0.25">
      <c r="A18" s="129" t="s">
        <v>16</v>
      </c>
      <c r="B18" s="129"/>
      <c r="C18" s="119"/>
      <c r="D18" s="119"/>
      <c r="E18" s="119"/>
    </row>
    <row r="19" spans="1:5" ht="48" customHeight="1" x14ac:dyDescent="0.25">
      <c r="A19" s="119" t="s">
        <v>17</v>
      </c>
      <c r="B19" s="119"/>
      <c r="C19" s="42" t="s">
        <v>18</v>
      </c>
      <c r="D19" s="119" t="s">
        <v>19</v>
      </c>
      <c r="E19" s="119"/>
    </row>
    <row r="20" spans="1:5" ht="15" customHeight="1" x14ac:dyDescent="0.25">
      <c r="A20" s="120" t="s">
        <v>20</v>
      </c>
      <c r="B20" s="120"/>
      <c r="C20" s="49" t="s">
        <v>21</v>
      </c>
      <c r="D20" s="120">
        <v>1</v>
      </c>
      <c r="E20" s="120"/>
    </row>
    <row r="21" spans="1:5" x14ac:dyDescent="0.25">
      <c r="A21" s="4"/>
      <c r="B21" s="65"/>
      <c r="C21" s="65"/>
    </row>
    <row r="22" spans="1:5" ht="15" customHeight="1" x14ac:dyDescent="0.25">
      <c r="A22" s="119" t="s">
        <v>22</v>
      </c>
      <c r="B22" s="119"/>
      <c r="C22" s="119"/>
      <c r="D22" s="119"/>
      <c r="E22" s="119"/>
    </row>
    <row r="23" spans="1:5" ht="30" customHeight="1" x14ac:dyDescent="0.25">
      <c r="A23" s="49">
        <v>1</v>
      </c>
      <c r="B23" s="130" t="s">
        <v>23</v>
      </c>
      <c r="C23" s="131"/>
      <c r="D23" s="120" t="str">
        <f>'QUAD SAL'!A16</f>
        <v>Técnico em Refrigeração</v>
      </c>
      <c r="E23" s="120"/>
    </row>
    <row r="24" spans="1:5" x14ac:dyDescent="0.25">
      <c r="A24" s="49">
        <v>2</v>
      </c>
      <c r="B24" s="130" t="s">
        <v>24</v>
      </c>
      <c r="C24" s="131"/>
      <c r="D24" s="138">
        <v>0</v>
      </c>
      <c r="E24" s="138"/>
    </row>
    <row r="25" spans="1:5" ht="15" customHeight="1" x14ac:dyDescent="0.25">
      <c r="A25" s="49">
        <v>3</v>
      </c>
      <c r="B25" s="130" t="s">
        <v>25</v>
      </c>
      <c r="C25" s="131"/>
      <c r="D25" s="120" t="str">
        <f>'QUAD SAL'!B16</f>
        <v>Eletricista</v>
      </c>
      <c r="E25" s="120"/>
    </row>
    <row r="26" spans="1:5" x14ac:dyDescent="0.25">
      <c r="A26" s="49">
        <v>4</v>
      </c>
      <c r="B26" s="130" t="s">
        <v>26</v>
      </c>
      <c r="C26" s="131"/>
      <c r="D26" s="127">
        <v>43466</v>
      </c>
      <c r="E26" s="127"/>
    </row>
    <row r="27" spans="1:5" x14ac:dyDescent="0.25">
      <c r="A27" s="49">
        <v>5</v>
      </c>
      <c r="B27" s="130" t="s">
        <v>27</v>
      </c>
      <c r="C27" s="131"/>
      <c r="D27" s="120">
        <f>'AN XII-4 RESUMO MO'!B15</f>
        <v>2</v>
      </c>
      <c r="E27" s="120"/>
    </row>
    <row r="28" spans="1:5" x14ac:dyDescent="0.25">
      <c r="A28" s="4"/>
      <c r="B28" s="65"/>
      <c r="C28" s="65"/>
    </row>
    <row r="29" spans="1:5" ht="15" customHeight="1" x14ac:dyDescent="0.25">
      <c r="A29" s="119" t="s">
        <v>28</v>
      </c>
      <c r="B29" s="119"/>
      <c r="C29" s="119"/>
      <c r="D29" s="119"/>
      <c r="E29" s="119"/>
    </row>
    <row r="30" spans="1:5" x14ac:dyDescent="0.25">
      <c r="A30" s="42" t="s">
        <v>29</v>
      </c>
      <c r="B30" s="134" t="s">
        <v>30</v>
      </c>
      <c r="C30" s="134"/>
      <c r="D30" s="134"/>
      <c r="E30" s="42" t="s">
        <v>31</v>
      </c>
    </row>
    <row r="31" spans="1:5" x14ac:dyDescent="0.25">
      <c r="A31" s="49" t="s">
        <v>6</v>
      </c>
      <c r="B31" s="135" t="s">
        <v>32</v>
      </c>
      <c r="C31" s="135"/>
      <c r="D31" s="135"/>
      <c r="E31" s="44">
        <f>D24</f>
        <v>0</v>
      </c>
    </row>
    <row r="32" spans="1:5" x14ac:dyDescent="0.25">
      <c r="A32" s="49" t="s">
        <v>8</v>
      </c>
      <c r="B32" s="135" t="s">
        <v>33</v>
      </c>
      <c r="C32" s="135"/>
      <c r="D32" s="135"/>
      <c r="E32" s="44">
        <v>0</v>
      </c>
    </row>
    <row r="33" spans="1:5" x14ac:dyDescent="0.25">
      <c r="A33" s="49" t="s">
        <v>11</v>
      </c>
      <c r="B33" s="135" t="s">
        <v>34</v>
      </c>
      <c r="C33" s="135"/>
      <c r="D33" s="135"/>
      <c r="E33" s="44">
        <f>'QUAD SAL'!E16</f>
        <v>0</v>
      </c>
    </row>
    <row r="34" spans="1:5" x14ac:dyDescent="0.25">
      <c r="A34" s="49" t="s">
        <v>13</v>
      </c>
      <c r="B34" s="135" t="s">
        <v>35</v>
      </c>
      <c r="C34" s="135"/>
      <c r="D34" s="135"/>
      <c r="E34" s="44">
        <v>0</v>
      </c>
    </row>
    <row r="35" spans="1:5" x14ac:dyDescent="0.25">
      <c r="A35" s="49" t="s">
        <v>36</v>
      </c>
      <c r="B35" s="135" t="s">
        <v>37</v>
      </c>
      <c r="C35" s="135"/>
      <c r="D35" s="135"/>
      <c r="E35" s="44">
        <v>0</v>
      </c>
    </row>
    <row r="36" spans="1:5" x14ac:dyDescent="0.25">
      <c r="A36" s="49" t="s">
        <v>38</v>
      </c>
      <c r="B36" s="135" t="s">
        <v>39</v>
      </c>
      <c r="C36" s="135"/>
      <c r="D36" s="135"/>
      <c r="E36" s="44">
        <v>0</v>
      </c>
    </row>
    <row r="37" spans="1:5" x14ac:dyDescent="0.25">
      <c r="A37" s="49" t="s">
        <v>40</v>
      </c>
      <c r="B37" s="135" t="s">
        <v>41</v>
      </c>
      <c r="C37" s="135"/>
      <c r="D37" s="135"/>
      <c r="E37" s="44">
        <v>0</v>
      </c>
    </row>
    <row r="38" spans="1:5" ht="15" customHeight="1" x14ac:dyDescent="0.25">
      <c r="A38" s="116" t="s">
        <v>42</v>
      </c>
      <c r="B38" s="116"/>
      <c r="C38" s="116"/>
      <c r="D38" s="116"/>
      <c r="E38" s="45">
        <f>SUM(E31:E37)</f>
        <v>0</v>
      </c>
    </row>
    <row r="39" spans="1:5" x14ac:dyDescent="0.25">
      <c r="A39" s="4"/>
      <c r="B39" s="65"/>
      <c r="C39" s="65"/>
    </row>
    <row r="40" spans="1:5" x14ac:dyDescent="0.25">
      <c r="A40" s="4"/>
      <c r="B40" s="65"/>
      <c r="C40" s="65"/>
    </row>
    <row r="41" spans="1:5" ht="15" customHeight="1" x14ac:dyDescent="0.25">
      <c r="A41" s="140" t="s">
        <v>43</v>
      </c>
      <c r="B41" s="141"/>
      <c r="C41" s="141"/>
      <c r="D41" s="141"/>
      <c r="E41" s="142"/>
    </row>
    <row r="42" spans="1:5" x14ac:dyDescent="0.25">
      <c r="A42" s="42" t="s">
        <v>44</v>
      </c>
      <c r="B42" s="134" t="s">
        <v>45</v>
      </c>
      <c r="C42" s="134"/>
      <c r="D42" s="134"/>
      <c r="E42" s="23" t="s">
        <v>31</v>
      </c>
    </row>
    <row r="43" spans="1:5" x14ac:dyDescent="0.25">
      <c r="A43" s="49" t="s">
        <v>6</v>
      </c>
      <c r="B43" s="135" t="s">
        <v>46</v>
      </c>
      <c r="C43" s="135"/>
      <c r="D43" s="135"/>
      <c r="E43" s="36">
        <v>0</v>
      </c>
    </row>
    <row r="44" spans="1:5" x14ac:dyDescent="0.25">
      <c r="A44" s="49" t="s">
        <v>47</v>
      </c>
      <c r="B44" s="135" t="s">
        <v>48</v>
      </c>
      <c r="C44" s="135"/>
      <c r="D44" s="135"/>
      <c r="E44" s="36">
        <f>ROUND((E31*6%),2)</f>
        <v>0</v>
      </c>
    </row>
    <row r="45" spans="1:5" x14ac:dyDescent="0.25">
      <c r="A45" s="49" t="s">
        <v>8</v>
      </c>
      <c r="B45" s="135" t="s">
        <v>49</v>
      </c>
      <c r="C45" s="135"/>
      <c r="D45" s="135"/>
      <c r="E45" s="36">
        <v>0</v>
      </c>
    </row>
    <row r="46" spans="1:5" x14ac:dyDescent="0.25">
      <c r="A46" s="49" t="s">
        <v>11</v>
      </c>
      <c r="B46" s="135" t="s">
        <v>50</v>
      </c>
      <c r="C46" s="135"/>
      <c r="D46" s="135"/>
      <c r="E46" s="36">
        <v>0</v>
      </c>
    </row>
    <row r="47" spans="1:5" x14ac:dyDescent="0.25">
      <c r="A47" s="49" t="s">
        <v>13</v>
      </c>
      <c r="B47" s="135" t="s">
        <v>51</v>
      </c>
      <c r="C47" s="135"/>
      <c r="D47" s="135"/>
      <c r="E47" s="36">
        <f>0</f>
        <v>0</v>
      </c>
    </row>
    <row r="48" spans="1:5" x14ac:dyDescent="0.25">
      <c r="A48" s="49" t="s">
        <v>36</v>
      </c>
      <c r="B48" s="135" t="s">
        <v>52</v>
      </c>
      <c r="C48" s="135"/>
      <c r="D48" s="135"/>
      <c r="E48" s="36">
        <v>0</v>
      </c>
    </row>
    <row r="49" spans="1:5" x14ac:dyDescent="0.25">
      <c r="A49" s="49" t="s">
        <v>38</v>
      </c>
      <c r="B49" s="135" t="s">
        <v>249</v>
      </c>
      <c r="C49" s="135"/>
      <c r="D49" s="135"/>
      <c r="E49" s="36">
        <v>0</v>
      </c>
    </row>
    <row r="50" spans="1:5" ht="15" customHeight="1" x14ac:dyDescent="0.25">
      <c r="A50" s="116" t="s">
        <v>54</v>
      </c>
      <c r="B50" s="116"/>
      <c r="C50" s="116"/>
      <c r="D50" s="116"/>
      <c r="E50" s="37">
        <f>SUM(E43:E49)</f>
        <v>0</v>
      </c>
    </row>
    <row r="51" spans="1:5" ht="15" customHeight="1" x14ac:dyDescent="0.25">
      <c r="A51" s="136" t="s">
        <v>55</v>
      </c>
      <c r="B51" s="133"/>
      <c r="C51" s="133"/>
      <c r="D51" s="133"/>
      <c r="E51" s="133"/>
    </row>
    <row r="52" spans="1:5" x14ac:dyDescent="0.25">
      <c r="A52" s="4"/>
      <c r="B52" s="65"/>
      <c r="C52" s="65"/>
    </row>
    <row r="53" spans="1:5" x14ac:dyDescent="0.25">
      <c r="A53" s="4"/>
      <c r="B53" s="65"/>
      <c r="C53" s="65"/>
    </row>
    <row r="54" spans="1:5" ht="15" customHeight="1" x14ac:dyDescent="0.25">
      <c r="A54" s="119" t="s">
        <v>56</v>
      </c>
      <c r="B54" s="119"/>
      <c r="C54" s="119"/>
      <c r="D54" s="119"/>
      <c r="E54" s="119"/>
    </row>
    <row r="55" spans="1:5" x14ac:dyDescent="0.25">
      <c r="A55" s="41" t="s">
        <v>57</v>
      </c>
      <c r="B55" s="139" t="s">
        <v>58</v>
      </c>
      <c r="C55" s="139"/>
      <c r="D55" s="139"/>
      <c r="E55" s="17" t="s">
        <v>31</v>
      </c>
    </row>
    <row r="56" spans="1:5" x14ac:dyDescent="0.25">
      <c r="A56" s="49" t="s">
        <v>6</v>
      </c>
      <c r="B56" s="135" t="s">
        <v>59</v>
      </c>
      <c r="C56" s="135"/>
      <c r="D56" s="135"/>
      <c r="E56" s="36"/>
    </row>
    <row r="57" spans="1:5" ht="30" customHeight="1" x14ac:dyDescent="0.25">
      <c r="A57" s="49" t="s">
        <v>8</v>
      </c>
      <c r="B57" s="135" t="s">
        <v>60</v>
      </c>
      <c r="C57" s="135"/>
      <c r="D57" s="135"/>
      <c r="E57" s="36">
        <v>0</v>
      </c>
    </row>
    <row r="58" spans="1:5" x14ac:dyDescent="0.25">
      <c r="A58" s="49" t="s">
        <v>11</v>
      </c>
      <c r="B58" s="135" t="s">
        <v>61</v>
      </c>
      <c r="C58" s="135"/>
      <c r="D58" s="135"/>
      <c r="E58" s="36"/>
    </row>
    <row r="59" spans="1:5" x14ac:dyDescent="0.25">
      <c r="A59" s="49" t="s">
        <v>13</v>
      </c>
      <c r="B59" s="135" t="s">
        <v>62</v>
      </c>
      <c r="C59" s="135"/>
      <c r="D59" s="135"/>
      <c r="E59" s="36">
        <v>0</v>
      </c>
    </row>
    <row r="60" spans="1:5" ht="15" customHeight="1" x14ac:dyDescent="0.25">
      <c r="A60" s="116" t="s">
        <v>63</v>
      </c>
      <c r="B60" s="116"/>
      <c r="C60" s="116"/>
      <c r="D60" s="116"/>
      <c r="E60" s="37">
        <f>SUM(E56:E59)</f>
        <v>0</v>
      </c>
    </row>
    <row r="61" spans="1:5" ht="15" customHeight="1" x14ac:dyDescent="0.25">
      <c r="A61" s="132" t="s">
        <v>64</v>
      </c>
      <c r="B61" s="133"/>
      <c r="C61" s="133"/>
      <c r="D61" s="133"/>
      <c r="E61" s="133"/>
    </row>
    <row r="62" spans="1:5" x14ac:dyDescent="0.25">
      <c r="A62" s="4"/>
      <c r="B62" s="65"/>
      <c r="C62" s="65"/>
    </row>
    <row r="63" spans="1:5" x14ac:dyDescent="0.25">
      <c r="A63" s="109" t="s">
        <v>65</v>
      </c>
      <c r="B63" s="110"/>
      <c r="C63" s="110"/>
      <c r="D63" s="110"/>
      <c r="E63" s="111"/>
    </row>
    <row r="64" spans="1:5" x14ac:dyDescent="0.25">
      <c r="A64" s="109" t="s">
        <v>66</v>
      </c>
      <c r="B64" s="110"/>
      <c r="C64" s="110"/>
      <c r="D64" s="110"/>
      <c r="E64" s="111"/>
    </row>
    <row r="65" spans="1:5" ht="15" customHeight="1" x14ac:dyDescent="0.25">
      <c r="A65" s="7" t="s">
        <v>67</v>
      </c>
      <c r="B65" s="117" t="s">
        <v>68</v>
      </c>
      <c r="C65" s="118"/>
      <c r="D65" s="7" t="s">
        <v>69</v>
      </c>
      <c r="E65" s="7" t="s">
        <v>31</v>
      </c>
    </row>
    <row r="66" spans="1:5" ht="15" customHeight="1" x14ac:dyDescent="0.25">
      <c r="A66" s="5" t="s">
        <v>6</v>
      </c>
      <c r="B66" s="114" t="s">
        <v>70</v>
      </c>
      <c r="C66" s="115"/>
      <c r="D66" s="43">
        <v>0.2</v>
      </c>
      <c r="E66" s="34">
        <f>ROUND(($E$38*D66),2)</f>
        <v>0</v>
      </c>
    </row>
    <row r="67" spans="1:5" x14ac:dyDescent="0.25">
      <c r="A67" s="5" t="s">
        <v>8</v>
      </c>
      <c r="B67" s="114" t="s">
        <v>71</v>
      </c>
      <c r="C67" s="115"/>
      <c r="D67" s="43">
        <v>1.4999999999999999E-2</v>
      </c>
      <c r="E67" s="34">
        <f t="shared" ref="E67:E73" si="0">ROUND(($E$38*D67),2)</f>
        <v>0</v>
      </c>
    </row>
    <row r="68" spans="1:5" x14ac:dyDescent="0.25">
      <c r="A68" s="5" t="s">
        <v>11</v>
      </c>
      <c r="B68" s="114" t="s">
        <v>72</v>
      </c>
      <c r="C68" s="115"/>
      <c r="D68" s="43">
        <v>0.01</v>
      </c>
      <c r="E68" s="34">
        <f t="shared" si="0"/>
        <v>0</v>
      </c>
    </row>
    <row r="69" spans="1:5" x14ac:dyDescent="0.25">
      <c r="A69" s="5" t="s">
        <v>13</v>
      </c>
      <c r="B69" s="114" t="s">
        <v>73</v>
      </c>
      <c r="C69" s="115"/>
      <c r="D69" s="43">
        <v>2E-3</v>
      </c>
      <c r="E69" s="34">
        <f t="shared" si="0"/>
        <v>0</v>
      </c>
    </row>
    <row r="70" spans="1:5" x14ac:dyDescent="0.25">
      <c r="A70" s="5" t="s">
        <v>36</v>
      </c>
      <c r="B70" s="114" t="s">
        <v>74</v>
      </c>
      <c r="C70" s="115"/>
      <c r="D70" s="43">
        <v>2.5000000000000001E-2</v>
      </c>
      <c r="E70" s="34">
        <f t="shared" si="0"/>
        <v>0</v>
      </c>
    </row>
    <row r="71" spans="1:5" x14ac:dyDescent="0.25">
      <c r="A71" s="5" t="s">
        <v>38</v>
      </c>
      <c r="B71" s="114" t="s">
        <v>75</v>
      </c>
      <c r="C71" s="115"/>
      <c r="D71" s="43">
        <v>0.08</v>
      </c>
      <c r="E71" s="34">
        <f t="shared" si="0"/>
        <v>0</v>
      </c>
    </row>
    <row r="72" spans="1:5" x14ac:dyDescent="0.25">
      <c r="A72" s="5" t="s">
        <v>40</v>
      </c>
      <c r="B72" s="114" t="s">
        <v>76</v>
      </c>
      <c r="C72" s="115"/>
      <c r="D72" s="43">
        <v>0.06</v>
      </c>
      <c r="E72" s="34">
        <f t="shared" si="0"/>
        <v>0</v>
      </c>
    </row>
    <row r="73" spans="1:5" x14ac:dyDescent="0.25">
      <c r="A73" s="8" t="s">
        <v>77</v>
      </c>
      <c r="B73" s="112" t="s">
        <v>78</v>
      </c>
      <c r="C73" s="113"/>
      <c r="D73" s="50">
        <v>6.0000000000000001E-3</v>
      </c>
      <c r="E73" s="34">
        <f t="shared" si="0"/>
        <v>0</v>
      </c>
    </row>
    <row r="74" spans="1:5" x14ac:dyDescent="0.25">
      <c r="A74" s="116" t="s">
        <v>79</v>
      </c>
      <c r="B74" s="116"/>
      <c r="C74" s="116"/>
      <c r="D74" s="51">
        <f>SUM(D66:D73)</f>
        <v>0.39800000000000008</v>
      </c>
      <c r="E74" s="37">
        <f>SUM(E66:E73)</f>
        <v>0</v>
      </c>
    </row>
    <row r="75" spans="1:5" x14ac:dyDescent="0.25">
      <c r="A75" s="4"/>
      <c r="B75" s="65"/>
      <c r="C75" s="65"/>
    </row>
    <row r="76" spans="1:5" x14ac:dyDescent="0.25">
      <c r="A76" s="109" t="s">
        <v>80</v>
      </c>
      <c r="B76" s="110"/>
      <c r="C76" s="110"/>
      <c r="D76" s="110"/>
      <c r="E76" s="111"/>
    </row>
    <row r="77" spans="1:5" ht="15" customHeight="1" x14ac:dyDescent="0.25">
      <c r="A77" s="7" t="s">
        <v>81</v>
      </c>
      <c r="B77" s="117" t="s">
        <v>82</v>
      </c>
      <c r="C77" s="118"/>
      <c r="D77" s="7" t="s">
        <v>69</v>
      </c>
      <c r="E77" s="7" t="s">
        <v>31</v>
      </c>
    </row>
    <row r="78" spans="1:5" ht="15" customHeight="1" x14ac:dyDescent="0.25">
      <c r="A78" s="5" t="s">
        <v>6</v>
      </c>
      <c r="B78" s="114" t="s">
        <v>234</v>
      </c>
      <c r="C78" s="115"/>
      <c r="D78" s="43">
        <v>8.3299999999999999E-2</v>
      </c>
      <c r="E78" s="34">
        <f t="shared" ref="E78" si="1">ROUND(($E$38*D78),2)</f>
        <v>0</v>
      </c>
    </row>
    <row r="79" spans="1:5" ht="15" customHeight="1" x14ac:dyDescent="0.25">
      <c r="A79" s="5"/>
      <c r="B79" s="121" t="s">
        <v>83</v>
      </c>
      <c r="C79" s="123"/>
      <c r="D79" s="54">
        <f>SUM(D78)</f>
        <v>8.3299999999999999E-2</v>
      </c>
      <c r="E79" s="55">
        <f>SUM(E78)</f>
        <v>0</v>
      </c>
    </row>
    <row r="80" spans="1:5" ht="15" customHeight="1" x14ac:dyDescent="0.25">
      <c r="A80" s="52" t="s">
        <v>8</v>
      </c>
      <c r="B80" s="114" t="s">
        <v>84</v>
      </c>
      <c r="C80" s="115"/>
      <c r="D80" s="50">
        <f>(D74*D79)</f>
        <v>3.3153400000000006E-2</v>
      </c>
      <c r="E80" s="34">
        <f t="shared" ref="E80:E81" si="2">ROUND(($E$38*D80),2)</f>
        <v>0</v>
      </c>
    </row>
    <row r="81" spans="1:5" ht="30" customHeight="1" x14ac:dyDescent="0.25">
      <c r="A81" s="5" t="s">
        <v>11</v>
      </c>
      <c r="B81" s="114" t="s">
        <v>240</v>
      </c>
      <c r="C81" s="115"/>
      <c r="D81" s="43">
        <v>0.121</v>
      </c>
      <c r="E81" s="34">
        <f t="shared" si="2"/>
        <v>0</v>
      </c>
    </row>
    <row r="82" spans="1:5" x14ac:dyDescent="0.25">
      <c r="A82" s="116" t="s">
        <v>79</v>
      </c>
      <c r="B82" s="116"/>
      <c r="C82" s="116"/>
      <c r="D82" s="53">
        <f>SUM(D79:D81)</f>
        <v>0.23745340000000001</v>
      </c>
      <c r="E82" s="35">
        <f>SUM(E79:E81)</f>
        <v>0</v>
      </c>
    </row>
    <row r="83" spans="1:5" x14ac:dyDescent="0.25">
      <c r="A83" s="4"/>
      <c r="B83" s="65"/>
      <c r="C83" s="65"/>
    </row>
    <row r="84" spans="1:5" x14ac:dyDescent="0.25">
      <c r="A84" s="109" t="s">
        <v>85</v>
      </c>
      <c r="B84" s="110"/>
      <c r="C84" s="110"/>
      <c r="D84" s="110"/>
      <c r="E84" s="111"/>
    </row>
    <row r="85" spans="1:5" ht="15" customHeight="1" x14ac:dyDescent="0.25">
      <c r="A85" s="7" t="s">
        <v>86</v>
      </c>
      <c r="B85" s="117" t="s">
        <v>87</v>
      </c>
      <c r="C85" s="118"/>
      <c r="D85" s="7" t="s">
        <v>69</v>
      </c>
      <c r="E85" s="7" t="s">
        <v>31</v>
      </c>
    </row>
    <row r="86" spans="1:5" ht="30" customHeight="1" x14ac:dyDescent="0.25">
      <c r="A86" s="5" t="s">
        <v>6</v>
      </c>
      <c r="B86" s="114" t="s">
        <v>235</v>
      </c>
      <c r="C86" s="115"/>
      <c r="D86" s="43"/>
      <c r="E86" s="34">
        <f t="shared" ref="E86:E87" si="3">ROUND(($E$38*D86),2)</f>
        <v>0</v>
      </c>
    </row>
    <row r="87" spans="1:5" ht="15" customHeight="1" x14ac:dyDescent="0.25">
      <c r="A87" s="8" t="s">
        <v>8</v>
      </c>
      <c r="B87" s="112" t="s">
        <v>88</v>
      </c>
      <c r="C87" s="113"/>
      <c r="D87" s="43">
        <f>D74*D86</f>
        <v>0</v>
      </c>
      <c r="E87" s="34">
        <f t="shared" si="3"/>
        <v>0</v>
      </c>
    </row>
    <row r="88" spans="1:5" x14ac:dyDescent="0.25">
      <c r="A88" s="116" t="s">
        <v>79</v>
      </c>
      <c r="B88" s="116"/>
      <c r="C88" s="116"/>
      <c r="D88" s="53">
        <f>SUM(D86:D87)</f>
        <v>0</v>
      </c>
      <c r="E88" s="35">
        <f>SUM(E86:E87)</f>
        <v>0</v>
      </c>
    </row>
    <row r="89" spans="1:5" x14ac:dyDescent="0.25">
      <c r="A89" s="4"/>
      <c r="B89" s="65"/>
      <c r="C89" s="65"/>
    </row>
    <row r="90" spans="1:5" x14ac:dyDescent="0.25">
      <c r="A90" s="109" t="s">
        <v>89</v>
      </c>
      <c r="B90" s="110"/>
      <c r="C90" s="110"/>
      <c r="D90" s="110"/>
      <c r="E90" s="111"/>
    </row>
    <row r="91" spans="1:5" ht="15" customHeight="1" x14ac:dyDescent="0.25">
      <c r="A91" s="7" t="s">
        <v>90</v>
      </c>
      <c r="B91" s="117" t="s">
        <v>91</v>
      </c>
      <c r="C91" s="118"/>
      <c r="D91" s="7" t="s">
        <v>69</v>
      </c>
      <c r="E91" s="7" t="s">
        <v>31</v>
      </c>
    </row>
    <row r="92" spans="1:5" ht="15" customHeight="1" x14ac:dyDescent="0.25">
      <c r="A92" s="5" t="s">
        <v>6</v>
      </c>
      <c r="B92" s="114" t="s">
        <v>236</v>
      </c>
      <c r="C92" s="115"/>
      <c r="D92" s="43">
        <v>1.8100000000000002E-2</v>
      </c>
      <c r="E92" s="34">
        <f t="shared" ref="E92:E97" si="4">ROUND(($E$38*D92),2)</f>
        <v>0</v>
      </c>
    </row>
    <row r="93" spans="1:5" ht="15" customHeight="1" x14ac:dyDescent="0.25">
      <c r="A93" s="5" t="s">
        <v>8</v>
      </c>
      <c r="B93" s="114" t="s">
        <v>92</v>
      </c>
      <c r="C93" s="115"/>
      <c r="D93" s="43">
        <f>D71*D92</f>
        <v>1.4480000000000001E-3</v>
      </c>
      <c r="E93" s="34">
        <f t="shared" si="4"/>
        <v>0</v>
      </c>
    </row>
    <row r="94" spans="1:5" ht="30" customHeight="1" x14ac:dyDescent="0.25">
      <c r="A94" s="5" t="s">
        <v>11</v>
      </c>
      <c r="B94" s="114" t="s">
        <v>237</v>
      </c>
      <c r="C94" s="115"/>
      <c r="D94" s="43">
        <v>4.2500000000000003E-2</v>
      </c>
      <c r="E94" s="34">
        <f t="shared" si="4"/>
        <v>0</v>
      </c>
    </row>
    <row r="95" spans="1:5" ht="15" customHeight="1" x14ac:dyDescent="0.25">
      <c r="A95" s="5" t="s">
        <v>13</v>
      </c>
      <c r="B95" s="114" t="s">
        <v>238</v>
      </c>
      <c r="C95" s="115"/>
      <c r="D95" s="43">
        <v>2.8999999999999998E-3</v>
      </c>
      <c r="E95" s="34">
        <f t="shared" si="4"/>
        <v>0</v>
      </c>
    </row>
    <row r="96" spans="1:5" ht="15" customHeight="1" x14ac:dyDescent="0.25">
      <c r="A96" s="5" t="s">
        <v>36</v>
      </c>
      <c r="B96" s="114" t="s">
        <v>93</v>
      </c>
      <c r="C96" s="115"/>
      <c r="D96" s="43">
        <f>D74*D95</f>
        <v>1.1542000000000002E-3</v>
      </c>
      <c r="E96" s="34">
        <f t="shared" si="4"/>
        <v>0</v>
      </c>
    </row>
    <row r="97" spans="1:6" ht="30" customHeight="1" x14ac:dyDescent="0.25">
      <c r="A97" s="5" t="s">
        <v>38</v>
      </c>
      <c r="B97" s="114" t="s">
        <v>239</v>
      </c>
      <c r="C97" s="115"/>
      <c r="D97" s="43">
        <v>7.4999999999999997E-3</v>
      </c>
      <c r="E97" s="34">
        <f t="shared" si="4"/>
        <v>0</v>
      </c>
    </row>
    <row r="98" spans="1:6" x14ac:dyDescent="0.25">
      <c r="A98" s="116" t="s">
        <v>79</v>
      </c>
      <c r="B98" s="116"/>
      <c r="C98" s="116"/>
      <c r="D98" s="53">
        <f>SUM(D92:D97)</f>
        <v>7.3602200000000007E-2</v>
      </c>
      <c r="E98" s="35">
        <f>SUM(E92:E97)</f>
        <v>0</v>
      </c>
    </row>
    <row r="99" spans="1:6" x14ac:dyDescent="0.25">
      <c r="A99" s="4"/>
      <c r="B99" s="65"/>
      <c r="C99" s="65"/>
    </row>
    <row r="100" spans="1:6" x14ac:dyDescent="0.25">
      <c r="A100" s="109" t="s">
        <v>95</v>
      </c>
      <c r="B100" s="110"/>
      <c r="C100" s="110"/>
      <c r="D100" s="110"/>
      <c r="E100" s="111"/>
    </row>
    <row r="101" spans="1:6" ht="15" customHeight="1" x14ac:dyDescent="0.25">
      <c r="A101" s="7" t="s">
        <v>96</v>
      </c>
      <c r="B101" s="117" t="s">
        <v>97</v>
      </c>
      <c r="C101" s="118"/>
      <c r="D101" s="7" t="s">
        <v>69</v>
      </c>
      <c r="E101" s="7" t="s">
        <v>31</v>
      </c>
    </row>
    <row r="102" spans="1:6" ht="30" customHeight="1" x14ac:dyDescent="0.25">
      <c r="A102" s="5" t="s">
        <v>6</v>
      </c>
      <c r="B102" s="114" t="s">
        <v>241</v>
      </c>
      <c r="C102" s="115"/>
      <c r="D102" s="43">
        <v>9.4999999999999998E-3</v>
      </c>
      <c r="E102" s="34">
        <f t="shared" ref="E102:E107" si="5">ROUND(($E$38*D102),2)</f>
        <v>0</v>
      </c>
    </row>
    <row r="103" spans="1:6" ht="15" customHeight="1" x14ac:dyDescent="0.25">
      <c r="A103" s="5" t="s">
        <v>8</v>
      </c>
      <c r="B103" s="114" t="s">
        <v>242</v>
      </c>
      <c r="C103" s="115"/>
      <c r="D103" s="43"/>
      <c r="E103" s="34">
        <f t="shared" si="5"/>
        <v>0</v>
      </c>
    </row>
    <row r="104" spans="1:6" ht="30" customHeight="1" x14ac:dyDescent="0.25">
      <c r="A104" s="5" t="s">
        <v>11</v>
      </c>
      <c r="B104" s="114" t="s">
        <v>244</v>
      </c>
      <c r="C104" s="115"/>
      <c r="D104" s="43"/>
      <c r="E104" s="34">
        <f t="shared" si="5"/>
        <v>0</v>
      </c>
    </row>
    <row r="105" spans="1:6" ht="15" customHeight="1" x14ac:dyDescent="0.25">
      <c r="A105" s="5" t="s">
        <v>13</v>
      </c>
      <c r="B105" s="114" t="s">
        <v>243</v>
      </c>
      <c r="C105" s="115"/>
      <c r="D105" s="43"/>
      <c r="E105" s="34">
        <f t="shared" si="5"/>
        <v>0</v>
      </c>
    </row>
    <row r="106" spans="1:6" ht="15" customHeight="1" x14ac:dyDescent="0.25">
      <c r="A106" s="5" t="s">
        <v>36</v>
      </c>
      <c r="B106" s="114" t="s">
        <v>245</v>
      </c>
      <c r="C106" s="115"/>
      <c r="D106" s="43"/>
      <c r="E106" s="34">
        <f t="shared" si="5"/>
        <v>0</v>
      </c>
      <c r="F106" s="66"/>
    </row>
    <row r="107" spans="1:6" ht="15" customHeight="1" x14ac:dyDescent="0.25">
      <c r="A107" s="5" t="s">
        <v>38</v>
      </c>
      <c r="B107" s="114" t="s">
        <v>246</v>
      </c>
      <c r="C107" s="115"/>
      <c r="D107" s="43"/>
      <c r="E107" s="34">
        <f t="shared" si="5"/>
        <v>0</v>
      </c>
    </row>
    <row r="108" spans="1:6" x14ac:dyDescent="0.25">
      <c r="A108" s="116" t="s">
        <v>83</v>
      </c>
      <c r="B108" s="116"/>
      <c r="C108" s="116"/>
      <c r="D108" s="53">
        <f>SUM(D102:D107)</f>
        <v>9.4999999999999998E-3</v>
      </c>
      <c r="E108" s="35">
        <f>SUM(E102:E107)</f>
        <v>0</v>
      </c>
    </row>
    <row r="109" spans="1:6" ht="30" customHeight="1" x14ac:dyDescent="0.25">
      <c r="A109" s="5" t="s">
        <v>40</v>
      </c>
      <c r="B109" s="114" t="s">
        <v>247</v>
      </c>
      <c r="C109" s="115"/>
      <c r="D109" s="43">
        <f>D74*(D82+D108)</f>
        <v>9.8287453200000027E-2</v>
      </c>
      <c r="E109" s="34">
        <f t="shared" ref="E109" si="6">ROUND(($E$38*D109),2)</f>
        <v>0</v>
      </c>
    </row>
    <row r="110" spans="1:6" x14ac:dyDescent="0.25">
      <c r="A110" s="116" t="s">
        <v>79</v>
      </c>
      <c r="B110" s="116"/>
      <c r="C110" s="116"/>
      <c r="D110" s="53">
        <f>SUM(D108:D109)</f>
        <v>0.10778745320000002</v>
      </c>
      <c r="E110" s="35">
        <f>SUM(E108:E109)</f>
        <v>0</v>
      </c>
    </row>
    <row r="111" spans="1:6" x14ac:dyDescent="0.25">
      <c r="A111" s="4"/>
      <c r="B111" s="65"/>
      <c r="C111" s="65"/>
    </row>
    <row r="112" spans="1:6" ht="15" customHeight="1" x14ac:dyDescent="0.25">
      <c r="A112" s="119" t="s">
        <v>98</v>
      </c>
      <c r="B112" s="119"/>
      <c r="C112" s="119"/>
      <c r="D112" s="119"/>
      <c r="E112" s="119"/>
    </row>
    <row r="113" spans="1:5" ht="15" customHeight="1" x14ac:dyDescent="0.25">
      <c r="A113" s="26">
        <v>4</v>
      </c>
      <c r="B113" s="144" t="s">
        <v>99</v>
      </c>
      <c r="C113" s="145"/>
      <c r="D113" s="26" t="s">
        <v>69</v>
      </c>
      <c r="E113" s="26" t="s">
        <v>31</v>
      </c>
    </row>
    <row r="114" spans="1:5" ht="15" customHeight="1" x14ac:dyDescent="0.25">
      <c r="A114" s="5" t="s">
        <v>67</v>
      </c>
      <c r="B114" s="114" t="s">
        <v>100</v>
      </c>
      <c r="C114" s="115"/>
      <c r="D114" s="43">
        <f>D74</f>
        <v>0.39800000000000008</v>
      </c>
      <c r="E114" s="34">
        <f>E74</f>
        <v>0</v>
      </c>
    </row>
    <row r="115" spans="1:5" ht="15" customHeight="1" x14ac:dyDescent="0.25">
      <c r="A115" s="5" t="s">
        <v>81</v>
      </c>
      <c r="B115" s="114" t="s">
        <v>101</v>
      </c>
      <c r="C115" s="115"/>
      <c r="D115" s="43">
        <f>D82</f>
        <v>0.23745340000000001</v>
      </c>
      <c r="E115" s="34">
        <f>E82</f>
        <v>0</v>
      </c>
    </row>
    <row r="116" spans="1:5" ht="15" customHeight="1" x14ac:dyDescent="0.25">
      <c r="A116" s="5" t="s">
        <v>86</v>
      </c>
      <c r="B116" s="114" t="s">
        <v>87</v>
      </c>
      <c r="C116" s="115"/>
      <c r="D116" s="43">
        <f>D88</f>
        <v>0</v>
      </c>
      <c r="E116" s="34">
        <f>E88</f>
        <v>0</v>
      </c>
    </row>
    <row r="117" spans="1:5" ht="15" customHeight="1" x14ac:dyDescent="0.25">
      <c r="A117" s="5" t="s">
        <v>90</v>
      </c>
      <c r="B117" s="114" t="s">
        <v>102</v>
      </c>
      <c r="C117" s="115"/>
      <c r="D117" s="43">
        <f>D98</f>
        <v>7.3602200000000007E-2</v>
      </c>
      <c r="E117" s="34">
        <f>E98</f>
        <v>0</v>
      </c>
    </row>
    <row r="118" spans="1:5" ht="15" customHeight="1" x14ac:dyDescent="0.25">
      <c r="A118" s="5" t="s">
        <v>96</v>
      </c>
      <c r="B118" s="114" t="s">
        <v>103</v>
      </c>
      <c r="C118" s="115"/>
      <c r="D118" s="43">
        <f>D110</f>
        <v>0.10778745320000002</v>
      </c>
      <c r="E118" s="34">
        <f>E110</f>
        <v>0</v>
      </c>
    </row>
    <row r="119" spans="1:5" ht="15" customHeight="1" x14ac:dyDescent="0.25">
      <c r="A119" s="5" t="s">
        <v>104</v>
      </c>
      <c r="B119" s="114" t="s">
        <v>105</v>
      </c>
      <c r="C119" s="115"/>
      <c r="D119" s="43">
        <v>0</v>
      </c>
      <c r="E119" s="34">
        <v>0</v>
      </c>
    </row>
    <row r="120" spans="1:5" x14ac:dyDescent="0.25">
      <c r="A120" s="121" t="s">
        <v>94</v>
      </c>
      <c r="B120" s="122"/>
      <c r="C120" s="123"/>
      <c r="D120" s="56">
        <f>SUM(D114:D119)</f>
        <v>0.81684305320000017</v>
      </c>
      <c r="E120" s="35">
        <f>SUM(E114:E119)</f>
        <v>0</v>
      </c>
    </row>
    <row r="121" spans="1:5" x14ac:dyDescent="0.25">
      <c r="A121" s="4"/>
      <c r="B121" s="65"/>
      <c r="C121" s="65"/>
    </row>
    <row r="122" spans="1:5" ht="15" customHeight="1" x14ac:dyDescent="0.25">
      <c r="A122" s="119" t="s">
        <v>106</v>
      </c>
      <c r="B122" s="119"/>
      <c r="C122" s="119"/>
      <c r="D122" s="119"/>
      <c r="E122" s="119"/>
    </row>
    <row r="123" spans="1:5" ht="15" customHeight="1" x14ac:dyDescent="0.25">
      <c r="A123" s="42" t="s">
        <v>67</v>
      </c>
      <c r="B123" s="124" t="s">
        <v>107</v>
      </c>
      <c r="C123" s="126"/>
      <c r="D123" s="42" t="s">
        <v>69</v>
      </c>
      <c r="E123" s="67" t="s">
        <v>138</v>
      </c>
    </row>
    <row r="124" spans="1:5" ht="15" customHeight="1" x14ac:dyDescent="0.25">
      <c r="A124" s="42" t="s">
        <v>6</v>
      </c>
      <c r="B124" s="124" t="s">
        <v>108</v>
      </c>
      <c r="C124" s="126"/>
      <c r="D124" s="44"/>
      <c r="E124" s="146">
        <f>ROUND((E148*D139),2)</f>
        <v>0</v>
      </c>
    </row>
    <row r="125" spans="1:5" ht="15" customHeight="1" x14ac:dyDescent="0.25">
      <c r="A125" s="49" t="s">
        <v>109</v>
      </c>
      <c r="B125" s="130" t="s">
        <v>110</v>
      </c>
      <c r="C125" s="131"/>
      <c r="D125" s="57"/>
      <c r="E125" s="147"/>
    </row>
    <row r="126" spans="1:5" ht="15" customHeight="1" x14ac:dyDescent="0.25">
      <c r="A126" s="49" t="s">
        <v>111</v>
      </c>
      <c r="B126" s="130" t="s">
        <v>112</v>
      </c>
      <c r="C126" s="131"/>
      <c r="D126" s="57"/>
      <c r="E126" s="147"/>
    </row>
    <row r="127" spans="1:5" ht="15" customHeight="1" x14ac:dyDescent="0.25">
      <c r="A127" s="49" t="s">
        <v>113</v>
      </c>
      <c r="B127" s="130" t="s">
        <v>114</v>
      </c>
      <c r="C127" s="131"/>
      <c r="D127" s="57"/>
      <c r="E127" s="147"/>
    </row>
    <row r="128" spans="1:5" ht="15" customHeight="1" x14ac:dyDescent="0.25">
      <c r="A128" s="49" t="s">
        <v>115</v>
      </c>
      <c r="B128" s="130" t="s">
        <v>116</v>
      </c>
      <c r="C128" s="131"/>
      <c r="D128" s="57"/>
      <c r="E128" s="147"/>
    </row>
    <row r="129" spans="1:6" ht="15" customHeight="1" x14ac:dyDescent="0.25">
      <c r="A129" s="42" t="s">
        <v>8</v>
      </c>
      <c r="B129" s="124" t="s">
        <v>117</v>
      </c>
      <c r="C129" s="126"/>
      <c r="D129" s="57"/>
      <c r="E129" s="147"/>
    </row>
    <row r="130" spans="1:6" ht="15" customHeight="1" x14ac:dyDescent="0.25">
      <c r="A130" s="42" t="s">
        <v>11</v>
      </c>
      <c r="B130" s="124" t="s">
        <v>118</v>
      </c>
      <c r="C130" s="125"/>
      <c r="D130" s="40"/>
      <c r="E130" s="147"/>
    </row>
    <row r="131" spans="1:6" ht="15" customHeight="1" x14ac:dyDescent="0.25">
      <c r="A131" s="49" t="s">
        <v>119</v>
      </c>
      <c r="B131" s="130" t="s">
        <v>120</v>
      </c>
      <c r="C131" s="143"/>
      <c r="D131" s="63"/>
      <c r="E131" s="147"/>
    </row>
    <row r="132" spans="1:6" x14ac:dyDescent="0.25">
      <c r="A132" s="49" t="s">
        <v>121</v>
      </c>
      <c r="B132" s="130" t="s">
        <v>122</v>
      </c>
      <c r="C132" s="131"/>
      <c r="D132" s="57">
        <v>6.4999999999999997E-3</v>
      </c>
      <c r="E132" s="147"/>
    </row>
    <row r="133" spans="1:6" ht="15" customHeight="1" x14ac:dyDescent="0.25">
      <c r="A133" s="49" t="s">
        <v>123</v>
      </c>
      <c r="B133" s="130" t="s">
        <v>124</v>
      </c>
      <c r="C133" s="131"/>
      <c r="D133" s="57">
        <v>0.03</v>
      </c>
      <c r="E133" s="147"/>
    </row>
    <row r="134" spans="1:6" ht="15" customHeight="1" x14ac:dyDescent="0.25">
      <c r="A134" s="49" t="s">
        <v>125</v>
      </c>
      <c r="B134" s="130" t="s">
        <v>126</v>
      </c>
      <c r="C134" s="131"/>
      <c r="D134" s="57"/>
      <c r="E134" s="147"/>
    </row>
    <row r="135" spans="1:6" ht="15" customHeight="1" x14ac:dyDescent="0.25">
      <c r="A135" s="49" t="s">
        <v>127</v>
      </c>
      <c r="B135" s="130" t="s">
        <v>128</v>
      </c>
      <c r="C135" s="131"/>
      <c r="D135" s="57"/>
      <c r="E135" s="147"/>
    </row>
    <row r="136" spans="1:6" ht="15" customHeight="1" x14ac:dyDescent="0.25">
      <c r="A136" s="49" t="s">
        <v>129</v>
      </c>
      <c r="B136" s="130" t="s">
        <v>130</v>
      </c>
      <c r="C136" s="131"/>
      <c r="D136" s="57">
        <v>0.05</v>
      </c>
      <c r="E136" s="147"/>
      <c r="F136" s="68"/>
    </row>
    <row r="137" spans="1:6" ht="15" customHeight="1" x14ac:dyDescent="0.25">
      <c r="A137" s="49" t="s">
        <v>131</v>
      </c>
      <c r="B137" s="130" t="s">
        <v>132</v>
      </c>
      <c r="C137" s="131"/>
      <c r="D137" s="57"/>
      <c r="E137" s="147"/>
    </row>
    <row r="138" spans="1:6" ht="15" customHeight="1" x14ac:dyDescent="0.25">
      <c r="A138" s="49"/>
      <c r="B138" s="130" t="s">
        <v>133</v>
      </c>
      <c r="C138" s="131"/>
      <c r="D138" s="57">
        <f>SUM(D132:D137)</f>
        <v>8.6499999999999994E-2</v>
      </c>
      <c r="E138" s="147"/>
    </row>
    <row r="139" spans="1:6" ht="30" customHeight="1" x14ac:dyDescent="0.25">
      <c r="A139" s="42" t="s">
        <v>79</v>
      </c>
      <c r="B139" s="124" t="s">
        <v>134</v>
      </c>
      <c r="C139" s="126"/>
      <c r="D139" s="51">
        <f>((((1+D125+D126+D127)*(1+D128)*(1+D129))/(1-D138))-1)</f>
        <v>9.4690749863163726E-2</v>
      </c>
      <c r="E139" s="148"/>
      <c r="F139" s="69"/>
    </row>
    <row r="140" spans="1:6" x14ac:dyDescent="0.25">
      <c r="A140" s="4"/>
      <c r="B140" s="65"/>
      <c r="C140" s="65"/>
    </row>
    <row r="141" spans="1:6" ht="15" customHeight="1" x14ac:dyDescent="0.25">
      <c r="A141" s="119" t="s">
        <v>135</v>
      </c>
      <c r="B141" s="119"/>
      <c r="C141" s="119"/>
      <c r="D141" s="119"/>
      <c r="E141" s="119"/>
    </row>
    <row r="142" spans="1:6" ht="15" customHeight="1" x14ac:dyDescent="0.25">
      <c r="A142" s="119" t="s">
        <v>136</v>
      </c>
      <c r="B142" s="119"/>
      <c r="C142" s="119"/>
      <c r="D142" s="119"/>
      <c r="E142" s="119"/>
    </row>
    <row r="143" spans="1:6" ht="15" customHeight="1" x14ac:dyDescent="0.25">
      <c r="A143" s="119" t="s">
        <v>137</v>
      </c>
      <c r="B143" s="119"/>
      <c r="C143" s="119"/>
      <c r="D143" s="119"/>
      <c r="E143" s="42" t="s">
        <v>138</v>
      </c>
    </row>
    <row r="144" spans="1:6" ht="15" customHeight="1" x14ac:dyDescent="0.25">
      <c r="A144" s="49" t="s">
        <v>6</v>
      </c>
      <c r="B144" s="120" t="s">
        <v>139</v>
      </c>
      <c r="C144" s="120"/>
      <c r="D144" s="120"/>
      <c r="E144" s="58">
        <f>E38</f>
        <v>0</v>
      </c>
    </row>
    <row r="145" spans="1:5" ht="15" customHeight="1" x14ac:dyDescent="0.25">
      <c r="A145" s="49" t="s">
        <v>8</v>
      </c>
      <c r="B145" s="120" t="s">
        <v>140</v>
      </c>
      <c r="C145" s="120"/>
      <c r="D145" s="120"/>
      <c r="E145" s="58">
        <f>E50</f>
        <v>0</v>
      </c>
    </row>
    <row r="146" spans="1:5" ht="15" customHeight="1" x14ac:dyDescent="0.25">
      <c r="A146" s="49" t="s">
        <v>11</v>
      </c>
      <c r="B146" s="120" t="s">
        <v>141</v>
      </c>
      <c r="C146" s="120"/>
      <c r="D146" s="120"/>
      <c r="E146" s="58">
        <f>E60</f>
        <v>0</v>
      </c>
    </row>
    <row r="147" spans="1:5" ht="15" customHeight="1" x14ac:dyDescent="0.25">
      <c r="A147" s="49" t="s">
        <v>13</v>
      </c>
      <c r="B147" s="120" t="s">
        <v>99</v>
      </c>
      <c r="C147" s="120"/>
      <c r="D147" s="120"/>
      <c r="E147" s="58">
        <f>E120</f>
        <v>0</v>
      </c>
    </row>
    <row r="148" spans="1:5" ht="15" customHeight="1" x14ac:dyDescent="0.25">
      <c r="A148" s="119" t="s">
        <v>142</v>
      </c>
      <c r="B148" s="119"/>
      <c r="C148" s="119"/>
      <c r="D148" s="119"/>
      <c r="E148" s="59">
        <f>SUM(E144:E147)</f>
        <v>0</v>
      </c>
    </row>
    <row r="149" spans="1:5" ht="15" customHeight="1" x14ac:dyDescent="0.25">
      <c r="A149" s="49" t="s">
        <v>36</v>
      </c>
      <c r="B149" s="120" t="s">
        <v>143</v>
      </c>
      <c r="C149" s="120"/>
      <c r="D149" s="120"/>
      <c r="E149" s="58">
        <f>ROUND((E148*D139),2)</f>
        <v>0</v>
      </c>
    </row>
    <row r="150" spans="1:5" ht="15" customHeight="1" x14ac:dyDescent="0.25">
      <c r="A150" s="119" t="s">
        <v>144</v>
      </c>
      <c r="B150" s="119"/>
      <c r="C150" s="119"/>
      <c r="D150" s="119"/>
      <c r="E150" s="59">
        <f>SUM(E148:E149)</f>
        <v>0</v>
      </c>
    </row>
  </sheetData>
  <mergeCells count="142">
    <mergeCell ref="A150:D150"/>
    <mergeCell ref="A142:E142"/>
    <mergeCell ref="A143:D143"/>
    <mergeCell ref="B144:D144"/>
    <mergeCell ref="B145:D145"/>
    <mergeCell ref="B146:D146"/>
    <mergeCell ref="B147:D147"/>
    <mergeCell ref="A141:E141"/>
    <mergeCell ref="B129:C129"/>
    <mergeCell ref="B130:C130"/>
    <mergeCell ref="B131:C131"/>
    <mergeCell ref="B132:C132"/>
    <mergeCell ref="B133:C133"/>
    <mergeCell ref="B134:C134"/>
    <mergeCell ref="A148:D148"/>
    <mergeCell ref="B149:D149"/>
    <mergeCell ref="B119:C119"/>
    <mergeCell ref="A120:C120"/>
    <mergeCell ref="A122:E122"/>
    <mergeCell ref="B123:C123"/>
    <mergeCell ref="B124:C124"/>
    <mergeCell ref="E124:E139"/>
    <mergeCell ref="B125:C125"/>
    <mergeCell ref="B126:C126"/>
    <mergeCell ref="B127:C127"/>
    <mergeCell ref="B128:C128"/>
    <mergeCell ref="B135:C135"/>
    <mergeCell ref="B136:C136"/>
    <mergeCell ref="B137:C137"/>
    <mergeCell ref="B138:C138"/>
    <mergeCell ref="B139:C139"/>
    <mergeCell ref="B113:C113"/>
    <mergeCell ref="B114:C114"/>
    <mergeCell ref="B115:C115"/>
    <mergeCell ref="B116:C116"/>
    <mergeCell ref="B117:C117"/>
    <mergeCell ref="B118:C118"/>
    <mergeCell ref="B106:C106"/>
    <mergeCell ref="B107:C107"/>
    <mergeCell ref="A108:C108"/>
    <mergeCell ref="B109:C109"/>
    <mergeCell ref="A110:C110"/>
    <mergeCell ref="A112:E112"/>
    <mergeCell ref="A100:E100"/>
    <mergeCell ref="B101:C101"/>
    <mergeCell ref="B102:C102"/>
    <mergeCell ref="B103:C103"/>
    <mergeCell ref="B104:C104"/>
    <mergeCell ref="B105:C105"/>
    <mergeCell ref="B93:C93"/>
    <mergeCell ref="B94:C94"/>
    <mergeCell ref="B95:C95"/>
    <mergeCell ref="B96:C96"/>
    <mergeCell ref="B97:C97"/>
    <mergeCell ref="A98:C98"/>
    <mergeCell ref="B86:C86"/>
    <mergeCell ref="B87:C87"/>
    <mergeCell ref="A88:C88"/>
    <mergeCell ref="A90:E90"/>
    <mergeCell ref="B91:C91"/>
    <mergeCell ref="B92:C92"/>
    <mergeCell ref="B79:C79"/>
    <mergeCell ref="B80:C80"/>
    <mergeCell ref="B81:C81"/>
    <mergeCell ref="A82:C82"/>
    <mergeCell ref="A84:E84"/>
    <mergeCell ref="B85:C85"/>
    <mergeCell ref="B72:C72"/>
    <mergeCell ref="B73:C73"/>
    <mergeCell ref="A74:C74"/>
    <mergeCell ref="A76:E76"/>
    <mergeCell ref="B77:C77"/>
    <mergeCell ref="B78:C78"/>
    <mergeCell ref="B66:C66"/>
    <mergeCell ref="B67:C67"/>
    <mergeCell ref="B68:C68"/>
    <mergeCell ref="B69:C69"/>
    <mergeCell ref="B70:C70"/>
    <mergeCell ref="B71:C71"/>
    <mergeCell ref="B59:D59"/>
    <mergeCell ref="A60:D60"/>
    <mergeCell ref="A61:E61"/>
    <mergeCell ref="A63:E63"/>
    <mergeCell ref="A64:E64"/>
    <mergeCell ref="B65:C65"/>
    <mergeCell ref="A51:E51"/>
    <mergeCell ref="A54:E54"/>
    <mergeCell ref="B55:D55"/>
    <mergeCell ref="B56:D56"/>
    <mergeCell ref="B57:D57"/>
    <mergeCell ref="B58:D58"/>
    <mergeCell ref="B45:D45"/>
    <mergeCell ref="B46:D46"/>
    <mergeCell ref="B47:D47"/>
    <mergeCell ref="B48:D48"/>
    <mergeCell ref="B49:D49"/>
    <mergeCell ref="A50:D50"/>
    <mergeCell ref="B37:D37"/>
    <mergeCell ref="A38:D38"/>
    <mergeCell ref="A41:E41"/>
    <mergeCell ref="B42:D42"/>
    <mergeCell ref="B43:D43"/>
    <mergeCell ref="B44:D44"/>
    <mergeCell ref="B31:D31"/>
    <mergeCell ref="B32:D32"/>
    <mergeCell ref="B33:D33"/>
    <mergeCell ref="B34:D34"/>
    <mergeCell ref="B35:D35"/>
    <mergeCell ref="B36:D36"/>
    <mergeCell ref="B26:C26"/>
    <mergeCell ref="D26:E26"/>
    <mergeCell ref="B27:C27"/>
    <mergeCell ref="D27:E27"/>
    <mergeCell ref="A29:E29"/>
    <mergeCell ref="B30:D30"/>
    <mergeCell ref="A22:E22"/>
    <mergeCell ref="B23:C23"/>
    <mergeCell ref="D23:E23"/>
    <mergeCell ref="B24:C24"/>
    <mergeCell ref="D24:E24"/>
    <mergeCell ref="B25:C25"/>
    <mergeCell ref="D25:E25"/>
    <mergeCell ref="B16:C16"/>
    <mergeCell ref="D16:E16"/>
    <mergeCell ref="A18:E18"/>
    <mergeCell ref="A19:B19"/>
    <mergeCell ref="D19:E19"/>
    <mergeCell ref="A20:B20"/>
    <mergeCell ref="D20:E20"/>
    <mergeCell ref="A12:E12"/>
    <mergeCell ref="B13:C13"/>
    <mergeCell ref="D13:E13"/>
    <mergeCell ref="B14:C14"/>
    <mergeCell ref="D14:E14"/>
    <mergeCell ref="B15:C15"/>
    <mergeCell ref="D15:E15"/>
    <mergeCell ref="A3:E3"/>
    <mergeCell ref="A6:E6"/>
    <mergeCell ref="A7:E7"/>
    <mergeCell ref="A8:E8"/>
    <mergeCell ref="A9:B9"/>
    <mergeCell ref="A10:E1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F150"/>
  <sheetViews>
    <sheetView topLeftCell="A175" zoomScale="120" zoomScaleNormal="120" workbookViewId="0">
      <selection activeCell="E50" sqref="E50"/>
    </sheetView>
  </sheetViews>
  <sheetFormatPr defaultRowHeight="15" x14ac:dyDescent="0.25"/>
  <cols>
    <col min="1" max="1" width="7.7109375" style="64" customWidth="1"/>
    <col min="2" max="2" width="6.140625" style="64" customWidth="1"/>
    <col min="3" max="3" width="56.42578125" style="64" customWidth="1"/>
    <col min="4" max="4" width="9.5703125" style="64" customWidth="1"/>
    <col min="5" max="5" width="15.140625" style="64" bestFit="1" customWidth="1"/>
    <col min="6" max="6" width="11.28515625" style="64" bestFit="1" customWidth="1"/>
    <col min="7" max="16384" width="9.140625" style="64"/>
  </cols>
  <sheetData>
    <row r="3" spans="1:5" ht="32.25" customHeight="1" x14ac:dyDescent="0.25">
      <c r="A3" s="137" t="s">
        <v>0</v>
      </c>
      <c r="B3" s="137"/>
      <c r="C3" s="137"/>
      <c r="D3" s="137"/>
      <c r="E3" s="137"/>
    </row>
    <row r="4" spans="1:5" x14ac:dyDescent="0.25">
      <c r="A4" s="1"/>
      <c r="B4" s="65"/>
      <c r="C4" s="65"/>
    </row>
    <row r="5" spans="1:5" ht="15.75" x14ac:dyDescent="0.25">
      <c r="A5" s="3"/>
      <c r="B5" s="65"/>
      <c r="C5" s="65"/>
    </row>
    <row r="6" spans="1:5" x14ac:dyDescent="0.25">
      <c r="A6" s="119" t="s">
        <v>1</v>
      </c>
      <c r="B6" s="119"/>
      <c r="C6" s="119"/>
      <c r="D6" s="119"/>
      <c r="E6" s="119"/>
    </row>
    <row r="7" spans="1:5" ht="15" customHeight="1" x14ac:dyDescent="0.25">
      <c r="A7" s="119" t="s">
        <v>2</v>
      </c>
      <c r="B7" s="119"/>
      <c r="C7" s="119"/>
      <c r="D7" s="119"/>
      <c r="E7" s="119"/>
    </row>
    <row r="8" spans="1:5" x14ac:dyDescent="0.25">
      <c r="A8" s="124" t="s">
        <v>3</v>
      </c>
      <c r="B8" s="125"/>
      <c r="C8" s="125"/>
      <c r="D8" s="125"/>
      <c r="E8" s="126"/>
    </row>
    <row r="9" spans="1:5" x14ac:dyDescent="0.25">
      <c r="A9" s="124" t="s">
        <v>4</v>
      </c>
      <c r="B9" s="126"/>
      <c r="C9" s="38" t="s">
        <v>248</v>
      </c>
      <c r="D9" s="39"/>
      <c r="E9" s="40"/>
    </row>
    <row r="10" spans="1:5" ht="15" customHeight="1" x14ac:dyDescent="0.25">
      <c r="A10" s="120"/>
      <c r="B10" s="120"/>
      <c r="C10" s="120"/>
      <c r="D10" s="120"/>
      <c r="E10" s="120"/>
    </row>
    <row r="11" spans="1:5" x14ac:dyDescent="0.25">
      <c r="A11" s="4"/>
      <c r="B11" s="65"/>
      <c r="C11" s="65"/>
    </row>
    <row r="12" spans="1:5" ht="15" customHeight="1" x14ac:dyDescent="0.25">
      <c r="A12" s="119" t="s">
        <v>5</v>
      </c>
      <c r="B12" s="119"/>
      <c r="C12" s="119"/>
      <c r="D12" s="119"/>
      <c r="E12" s="119"/>
    </row>
    <row r="13" spans="1:5" x14ac:dyDescent="0.25">
      <c r="A13" s="49" t="s">
        <v>6</v>
      </c>
      <c r="B13" s="130" t="s">
        <v>7</v>
      </c>
      <c r="C13" s="131"/>
      <c r="D13" s="127"/>
      <c r="E13" s="127"/>
    </row>
    <row r="14" spans="1:5" ht="15" customHeight="1" x14ac:dyDescent="0.25">
      <c r="A14" s="49" t="s">
        <v>8</v>
      </c>
      <c r="B14" s="130" t="s">
        <v>9</v>
      </c>
      <c r="C14" s="131"/>
      <c r="D14" s="120" t="s">
        <v>10</v>
      </c>
      <c r="E14" s="120"/>
    </row>
    <row r="15" spans="1:5" ht="45" customHeight="1" x14ac:dyDescent="0.25">
      <c r="A15" s="49" t="s">
        <v>11</v>
      </c>
      <c r="B15" s="130" t="s">
        <v>12</v>
      </c>
      <c r="C15" s="131"/>
      <c r="D15" s="128" t="str">
        <f>'QUAD SAL'!C11</f>
        <v>DF000010/2019 e TA DF000046/2019 SEAC/SINDSERVIÇOS</v>
      </c>
      <c r="E15" s="128"/>
    </row>
    <row r="16" spans="1:5" ht="15" customHeight="1" x14ac:dyDescent="0.25">
      <c r="A16" s="49" t="s">
        <v>13</v>
      </c>
      <c r="B16" s="130" t="s">
        <v>14</v>
      </c>
      <c r="C16" s="131"/>
      <c r="D16" s="120" t="s">
        <v>15</v>
      </c>
      <c r="E16" s="120"/>
    </row>
    <row r="17" spans="1:5" x14ac:dyDescent="0.25">
      <c r="A17" s="46"/>
      <c r="B17" s="47"/>
      <c r="C17" s="47"/>
      <c r="D17" s="48"/>
      <c r="E17" s="48"/>
    </row>
    <row r="18" spans="1:5" ht="15" customHeight="1" x14ac:dyDescent="0.25">
      <c r="A18" s="129" t="s">
        <v>16</v>
      </c>
      <c r="B18" s="129"/>
      <c r="C18" s="119"/>
      <c r="D18" s="119"/>
      <c r="E18" s="119"/>
    </row>
    <row r="19" spans="1:5" ht="48" customHeight="1" x14ac:dyDescent="0.25">
      <c r="A19" s="119" t="s">
        <v>17</v>
      </c>
      <c r="B19" s="119"/>
      <c r="C19" s="42" t="s">
        <v>18</v>
      </c>
      <c r="D19" s="119" t="s">
        <v>19</v>
      </c>
      <c r="E19" s="119"/>
    </row>
    <row r="20" spans="1:5" ht="15" customHeight="1" x14ac:dyDescent="0.25">
      <c r="A20" s="120" t="s">
        <v>20</v>
      </c>
      <c r="B20" s="120"/>
      <c r="C20" s="49" t="s">
        <v>21</v>
      </c>
      <c r="D20" s="120">
        <v>1</v>
      </c>
      <c r="E20" s="120"/>
    </row>
    <row r="21" spans="1:5" x14ac:dyDescent="0.25">
      <c r="A21" s="4"/>
      <c r="B21" s="65"/>
      <c r="C21" s="65"/>
    </row>
    <row r="22" spans="1:5" ht="15" customHeight="1" x14ac:dyDescent="0.25">
      <c r="A22" s="119" t="s">
        <v>22</v>
      </c>
      <c r="B22" s="119"/>
      <c r="C22" s="119"/>
      <c r="D22" s="119"/>
      <c r="E22" s="119"/>
    </row>
    <row r="23" spans="1:5" ht="30" customHeight="1" x14ac:dyDescent="0.25">
      <c r="A23" s="49">
        <v>1</v>
      </c>
      <c r="B23" s="130" t="s">
        <v>23</v>
      </c>
      <c r="C23" s="131"/>
      <c r="D23" s="120" t="str">
        <f>'QUAD SAL'!A17</f>
        <v>Ajudante Geral de Manutenção</v>
      </c>
      <c r="E23" s="120"/>
    </row>
    <row r="24" spans="1:5" x14ac:dyDescent="0.25">
      <c r="A24" s="49">
        <v>2</v>
      </c>
      <c r="B24" s="130" t="s">
        <v>24</v>
      </c>
      <c r="C24" s="131"/>
      <c r="D24" s="138">
        <v>0</v>
      </c>
      <c r="E24" s="138"/>
    </row>
    <row r="25" spans="1:5" ht="15" customHeight="1" x14ac:dyDescent="0.25">
      <c r="A25" s="49">
        <v>3</v>
      </c>
      <c r="B25" s="130" t="s">
        <v>25</v>
      </c>
      <c r="C25" s="131"/>
      <c r="D25" s="120" t="str">
        <f>'QUAD SAL'!B17</f>
        <v>Ajudante</v>
      </c>
      <c r="E25" s="120"/>
    </row>
    <row r="26" spans="1:5" x14ac:dyDescent="0.25">
      <c r="A26" s="49">
        <v>4</v>
      </c>
      <c r="B26" s="130" t="s">
        <v>26</v>
      </c>
      <c r="C26" s="131"/>
      <c r="D26" s="127">
        <v>43466</v>
      </c>
      <c r="E26" s="127"/>
    </row>
    <row r="27" spans="1:5" x14ac:dyDescent="0.25">
      <c r="A27" s="49">
        <v>5</v>
      </c>
      <c r="B27" s="130" t="s">
        <v>27</v>
      </c>
      <c r="C27" s="131"/>
      <c r="D27" s="120">
        <f>'AN XII-4 RESUMO MO'!B16</f>
        <v>5</v>
      </c>
      <c r="E27" s="120"/>
    </row>
    <row r="28" spans="1:5" x14ac:dyDescent="0.25">
      <c r="A28" s="4"/>
      <c r="B28" s="65"/>
      <c r="C28" s="65"/>
    </row>
    <row r="29" spans="1:5" ht="15" customHeight="1" x14ac:dyDescent="0.25">
      <c r="A29" s="119" t="s">
        <v>28</v>
      </c>
      <c r="B29" s="119"/>
      <c r="C29" s="119"/>
      <c r="D29" s="119"/>
      <c r="E29" s="119"/>
    </row>
    <row r="30" spans="1:5" x14ac:dyDescent="0.25">
      <c r="A30" s="42" t="s">
        <v>29</v>
      </c>
      <c r="B30" s="134" t="s">
        <v>30</v>
      </c>
      <c r="C30" s="134"/>
      <c r="D30" s="134"/>
      <c r="E30" s="42" t="s">
        <v>31</v>
      </c>
    </row>
    <row r="31" spans="1:5" x14ac:dyDescent="0.25">
      <c r="A31" s="49" t="s">
        <v>6</v>
      </c>
      <c r="B31" s="135" t="s">
        <v>32</v>
      </c>
      <c r="C31" s="135"/>
      <c r="D31" s="135"/>
      <c r="E31" s="44">
        <f>D24</f>
        <v>0</v>
      </c>
    </row>
    <row r="32" spans="1:5" x14ac:dyDescent="0.25">
      <c r="A32" s="49" t="s">
        <v>8</v>
      </c>
      <c r="B32" s="135" t="s">
        <v>33</v>
      </c>
      <c r="C32" s="135"/>
      <c r="D32" s="135"/>
      <c r="E32" s="44">
        <f>'QUAD SAL'!F17</f>
        <v>0</v>
      </c>
    </row>
    <row r="33" spans="1:5" x14ac:dyDescent="0.25">
      <c r="A33" s="49" t="s">
        <v>11</v>
      </c>
      <c r="B33" s="135" t="s">
        <v>34</v>
      </c>
      <c r="C33" s="135"/>
      <c r="D33" s="135"/>
      <c r="E33" s="44">
        <f>'QUAD SAL'!E17</f>
        <v>0</v>
      </c>
    </row>
    <row r="34" spans="1:5" x14ac:dyDescent="0.25">
      <c r="A34" s="49" t="s">
        <v>13</v>
      </c>
      <c r="B34" s="135" t="s">
        <v>35</v>
      </c>
      <c r="C34" s="135"/>
      <c r="D34" s="135"/>
      <c r="E34" s="44">
        <v>0</v>
      </c>
    </row>
    <row r="35" spans="1:5" x14ac:dyDescent="0.25">
      <c r="A35" s="49" t="s">
        <v>36</v>
      </c>
      <c r="B35" s="135" t="s">
        <v>37</v>
      </c>
      <c r="C35" s="135"/>
      <c r="D35" s="135"/>
      <c r="E35" s="44">
        <v>0</v>
      </c>
    </row>
    <row r="36" spans="1:5" x14ac:dyDescent="0.25">
      <c r="A36" s="49" t="s">
        <v>38</v>
      </c>
      <c r="B36" s="135" t="s">
        <v>39</v>
      </c>
      <c r="C36" s="135"/>
      <c r="D36" s="135"/>
      <c r="E36" s="44">
        <v>0</v>
      </c>
    </row>
    <row r="37" spans="1:5" x14ac:dyDescent="0.25">
      <c r="A37" s="49" t="s">
        <v>40</v>
      </c>
      <c r="B37" s="135" t="s">
        <v>41</v>
      </c>
      <c r="C37" s="135"/>
      <c r="D37" s="135"/>
      <c r="E37" s="44">
        <v>0</v>
      </c>
    </row>
    <row r="38" spans="1:5" ht="15" customHeight="1" x14ac:dyDescent="0.25">
      <c r="A38" s="116" t="s">
        <v>42</v>
      </c>
      <c r="B38" s="116"/>
      <c r="C38" s="116"/>
      <c r="D38" s="116"/>
      <c r="E38" s="45">
        <f>SUM(E31:E37)</f>
        <v>0</v>
      </c>
    </row>
    <row r="39" spans="1:5" x14ac:dyDescent="0.25">
      <c r="A39" s="4"/>
      <c r="B39" s="65"/>
      <c r="C39" s="65"/>
    </row>
    <row r="40" spans="1:5" x14ac:dyDescent="0.25">
      <c r="A40" s="4"/>
      <c r="B40" s="65"/>
      <c r="C40" s="65"/>
    </row>
    <row r="41" spans="1:5" ht="15" customHeight="1" x14ac:dyDescent="0.25">
      <c r="A41" s="140" t="s">
        <v>43</v>
      </c>
      <c r="B41" s="141"/>
      <c r="C41" s="141"/>
      <c r="D41" s="141"/>
      <c r="E41" s="142"/>
    </row>
    <row r="42" spans="1:5" x14ac:dyDescent="0.25">
      <c r="A42" s="42" t="s">
        <v>44</v>
      </c>
      <c r="B42" s="134" t="s">
        <v>45</v>
      </c>
      <c r="C42" s="134"/>
      <c r="D42" s="134"/>
      <c r="E42" s="23" t="s">
        <v>31</v>
      </c>
    </row>
    <row r="43" spans="1:5" x14ac:dyDescent="0.25">
      <c r="A43" s="49" t="s">
        <v>6</v>
      </c>
      <c r="B43" s="135" t="s">
        <v>46</v>
      </c>
      <c r="C43" s="135"/>
      <c r="D43" s="135"/>
      <c r="E43" s="36">
        <v>0</v>
      </c>
    </row>
    <row r="44" spans="1:5" x14ac:dyDescent="0.25">
      <c r="A44" s="49" t="s">
        <v>47</v>
      </c>
      <c r="B44" s="135" t="s">
        <v>48</v>
      </c>
      <c r="C44" s="135"/>
      <c r="D44" s="135"/>
      <c r="E44" s="36">
        <f>ROUND((E31*6%),2)</f>
        <v>0</v>
      </c>
    </row>
    <row r="45" spans="1:5" x14ac:dyDescent="0.25">
      <c r="A45" s="49" t="s">
        <v>8</v>
      </c>
      <c r="B45" s="135" t="s">
        <v>49</v>
      </c>
      <c r="C45" s="135"/>
      <c r="D45" s="135"/>
      <c r="E45" s="36">
        <v>0</v>
      </c>
    </row>
    <row r="46" spans="1:5" x14ac:dyDescent="0.25">
      <c r="A46" s="49" t="s">
        <v>11</v>
      </c>
      <c r="B46" s="135" t="s">
        <v>50</v>
      </c>
      <c r="C46" s="135"/>
      <c r="D46" s="135"/>
      <c r="E46" s="36">
        <v>0</v>
      </c>
    </row>
    <row r="47" spans="1:5" x14ac:dyDescent="0.25">
      <c r="A47" s="49" t="s">
        <v>13</v>
      </c>
      <c r="B47" s="135" t="s">
        <v>51</v>
      </c>
      <c r="C47" s="135"/>
      <c r="D47" s="135"/>
      <c r="E47" s="36">
        <f>0</f>
        <v>0</v>
      </c>
    </row>
    <row r="48" spans="1:5" x14ac:dyDescent="0.25">
      <c r="A48" s="49" t="s">
        <v>36</v>
      </c>
      <c r="B48" s="135" t="s">
        <v>52</v>
      </c>
      <c r="C48" s="135"/>
      <c r="D48" s="135"/>
      <c r="E48" s="36">
        <v>0</v>
      </c>
    </row>
    <row r="49" spans="1:5" x14ac:dyDescent="0.25">
      <c r="A49" s="49" t="s">
        <v>38</v>
      </c>
      <c r="B49" s="135" t="s">
        <v>249</v>
      </c>
      <c r="C49" s="135"/>
      <c r="D49" s="135"/>
      <c r="E49" s="36">
        <v>0</v>
      </c>
    </row>
    <row r="50" spans="1:5" ht="15" customHeight="1" x14ac:dyDescent="0.25">
      <c r="A50" s="116" t="s">
        <v>54</v>
      </c>
      <c r="B50" s="116"/>
      <c r="C50" s="116"/>
      <c r="D50" s="116"/>
      <c r="E50" s="37">
        <f>SUM(E43:E49)</f>
        <v>0</v>
      </c>
    </row>
    <row r="51" spans="1:5" ht="15" customHeight="1" x14ac:dyDescent="0.25">
      <c r="A51" s="136" t="s">
        <v>55</v>
      </c>
      <c r="B51" s="133"/>
      <c r="C51" s="133"/>
      <c r="D51" s="133"/>
      <c r="E51" s="133"/>
    </row>
    <row r="52" spans="1:5" x14ac:dyDescent="0.25">
      <c r="A52" s="4"/>
      <c r="B52" s="65"/>
      <c r="C52" s="65"/>
    </row>
    <row r="53" spans="1:5" x14ac:dyDescent="0.25">
      <c r="A53" s="4"/>
      <c r="B53" s="65"/>
      <c r="C53" s="65"/>
    </row>
    <row r="54" spans="1:5" ht="15" customHeight="1" x14ac:dyDescent="0.25">
      <c r="A54" s="119" t="s">
        <v>56</v>
      </c>
      <c r="B54" s="119"/>
      <c r="C54" s="119"/>
      <c r="D54" s="119"/>
      <c r="E54" s="119"/>
    </row>
    <row r="55" spans="1:5" x14ac:dyDescent="0.25">
      <c r="A55" s="41" t="s">
        <v>57</v>
      </c>
      <c r="B55" s="139" t="s">
        <v>58</v>
      </c>
      <c r="C55" s="139"/>
      <c r="D55" s="139"/>
      <c r="E55" s="17" t="s">
        <v>31</v>
      </c>
    </row>
    <row r="56" spans="1:5" x14ac:dyDescent="0.25">
      <c r="A56" s="49" t="s">
        <v>6</v>
      </c>
      <c r="B56" s="135" t="s">
        <v>59</v>
      </c>
      <c r="C56" s="135"/>
      <c r="D56" s="135"/>
      <c r="E56" s="36"/>
    </row>
    <row r="57" spans="1:5" ht="30" customHeight="1" x14ac:dyDescent="0.25">
      <c r="A57" s="49" t="s">
        <v>8</v>
      </c>
      <c r="B57" s="135" t="s">
        <v>60</v>
      </c>
      <c r="C57" s="135"/>
      <c r="D57" s="135"/>
      <c r="E57" s="36">
        <v>0</v>
      </c>
    </row>
    <row r="58" spans="1:5" x14ac:dyDescent="0.25">
      <c r="A58" s="49" t="s">
        <v>11</v>
      </c>
      <c r="B58" s="135" t="s">
        <v>61</v>
      </c>
      <c r="C58" s="135"/>
      <c r="D58" s="135"/>
      <c r="E58" s="36"/>
    </row>
    <row r="59" spans="1:5" x14ac:dyDescent="0.25">
      <c r="A59" s="49" t="s">
        <v>13</v>
      </c>
      <c r="B59" s="135" t="s">
        <v>62</v>
      </c>
      <c r="C59" s="135"/>
      <c r="D59" s="135"/>
      <c r="E59" s="36">
        <v>0</v>
      </c>
    </row>
    <row r="60" spans="1:5" ht="15" customHeight="1" x14ac:dyDescent="0.25">
      <c r="A60" s="116" t="s">
        <v>63</v>
      </c>
      <c r="B60" s="116"/>
      <c r="C60" s="116"/>
      <c r="D60" s="116"/>
      <c r="E60" s="37">
        <f>SUM(E56:E59)</f>
        <v>0</v>
      </c>
    </row>
    <row r="61" spans="1:5" ht="15" customHeight="1" x14ac:dyDescent="0.25">
      <c r="A61" s="132" t="s">
        <v>64</v>
      </c>
      <c r="B61" s="133"/>
      <c r="C61" s="133"/>
      <c r="D61" s="133"/>
      <c r="E61" s="133"/>
    </row>
    <row r="62" spans="1:5" x14ac:dyDescent="0.25">
      <c r="A62" s="4"/>
      <c r="B62" s="65"/>
      <c r="C62" s="65"/>
    </row>
    <row r="63" spans="1:5" x14ac:dyDescent="0.25">
      <c r="A63" s="109" t="s">
        <v>65</v>
      </c>
      <c r="B63" s="110"/>
      <c r="C63" s="110"/>
      <c r="D63" s="110"/>
      <c r="E63" s="111"/>
    </row>
    <row r="64" spans="1:5" x14ac:dyDescent="0.25">
      <c r="A64" s="109" t="s">
        <v>66</v>
      </c>
      <c r="B64" s="110"/>
      <c r="C64" s="110"/>
      <c r="D64" s="110"/>
      <c r="E64" s="111"/>
    </row>
    <row r="65" spans="1:5" ht="15" customHeight="1" x14ac:dyDescent="0.25">
      <c r="A65" s="7" t="s">
        <v>67</v>
      </c>
      <c r="B65" s="117" t="s">
        <v>68</v>
      </c>
      <c r="C65" s="118"/>
      <c r="D65" s="7" t="s">
        <v>69</v>
      </c>
      <c r="E65" s="7" t="s">
        <v>31</v>
      </c>
    </row>
    <row r="66" spans="1:5" ht="15" customHeight="1" x14ac:dyDescent="0.25">
      <c r="A66" s="5" t="s">
        <v>6</v>
      </c>
      <c r="B66" s="114" t="s">
        <v>70</v>
      </c>
      <c r="C66" s="115"/>
      <c r="D66" s="43">
        <v>0.2</v>
      </c>
      <c r="E66" s="34">
        <f>ROUND(($E$38*D66),2)</f>
        <v>0</v>
      </c>
    </row>
    <row r="67" spans="1:5" x14ac:dyDescent="0.25">
      <c r="A67" s="5" t="s">
        <v>8</v>
      </c>
      <c r="B67" s="114" t="s">
        <v>71</v>
      </c>
      <c r="C67" s="115"/>
      <c r="D67" s="43">
        <v>1.4999999999999999E-2</v>
      </c>
      <c r="E67" s="34">
        <f t="shared" ref="E67:E73" si="0">ROUND(($E$38*D67),2)</f>
        <v>0</v>
      </c>
    </row>
    <row r="68" spans="1:5" x14ac:dyDescent="0.25">
      <c r="A68" s="5" t="s">
        <v>11</v>
      </c>
      <c r="B68" s="114" t="s">
        <v>72</v>
      </c>
      <c r="C68" s="115"/>
      <c r="D68" s="43">
        <v>0.01</v>
      </c>
      <c r="E68" s="34">
        <f t="shared" si="0"/>
        <v>0</v>
      </c>
    </row>
    <row r="69" spans="1:5" x14ac:dyDescent="0.25">
      <c r="A69" s="5" t="s">
        <v>13</v>
      </c>
      <c r="B69" s="114" t="s">
        <v>73</v>
      </c>
      <c r="C69" s="115"/>
      <c r="D69" s="43">
        <v>2E-3</v>
      </c>
      <c r="E69" s="34">
        <f t="shared" si="0"/>
        <v>0</v>
      </c>
    </row>
    <row r="70" spans="1:5" x14ac:dyDescent="0.25">
      <c r="A70" s="5" t="s">
        <v>36</v>
      </c>
      <c r="B70" s="114" t="s">
        <v>74</v>
      </c>
      <c r="C70" s="115"/>
      <c r="D70" s="43">
        <v>2.5000000000000001E-2</v>
      </c>
      <c r="E70" s="34">
        <f t="shared" si="0"/>
        <v>0</v>
      </c>
    </row>
    <row r="71" spans="1:5" x14ac:dyDescent="0.25">
      <c r="A71" s="5" t="s">
        <v>38</v>
      </c>
      <c r="B71" s="114" t="s">
        <v>75</v>
      </c>
      <c r="C71" s="115"/>
      <c r="D71" s="43">
        <v>0.08</v>
      </c>
      <c r="E71" s="34">
        <f t="shared" si="0"/>
        <v>0</v>
      </c>
    </row>
    <row r="72" spans="1:5" x14ac:dyDescent="0.25">
      <c r="A72" s="5" t="s">
        <v>40</v>
      </c>
      <c r="B72" s="114" t="s">
        <v>76</v>
      </c>
      <c r="C72" s="115"/>
      <c r="D72" s="43">
        <v>0.06</v>
      </c>
      <c r="E72" s="34">
        <f t="shared" si="0"/>
        <v>0</v>
      </c>
    </row>
    <row r="73" spans="1:5" x14ac:dyDescent="0.25">
      <c r="A73" s="8" t="s">
        <v>77</v>
      </c>
      <c r="B73" s="112" t="s">
        <v>78</v>
      </c>
      <c r="C73" s="113"/>
      <c r="D73" s="50">
        <v>6.0000000000000001E-3</v>
      </c>
      <c r="E73" s="34">
        <f t="shared" si="0"/>
        <v>0</v>
      </c>
    </row>
    <row r="74" spans="1:5" x14ac:dyDescent="0.25">
      <c r="A74" s="116" t="s">
        <v>79</v>
      </c>
      <c r="B74" s="116"/>
      <c r="C74" s="116"/>
      <c r="D74" s="51">
        <f>SUM(D66:D73)</f>
        <v>0.39800000000000008</v>
      </c>
      <c r="E74" s="37">
        <f>SUM(E66:E73)</f>
        <v>0</v>
      </c>
    </row>
    <row r="75" spans="1:5" x14ac:dyDescent="0.25">
      <c r="A75" s="4"/>
      <c r="B75" s="65"/>
      <c r="C75" s="65"/>
    </row>
    <row r="76" spans="1:5" x14ac:dyDescent="0.25">
      <c r="A76" s="109" t="s">
        <v>80</v>
      </c>
      <c r="B76" s="110"/>
      <c r="C76" s="110"/>
      <c r="D76" s="110"/>
      <c r="E76" s="111"/>
    </row>
    <row r="77" spans="1:5" ht="15" customHeight="1" x14ac:dyDescent="0.25">
      <c r="A77" s="7" t="s">
        <v>81</v>
      </c>
      <c r="B77" s="117" t="s">
        <v>82</v>
      </c>
      <c r="C77" s="118"/>
      <c r="D77" s="7" t="s">
        <v>69</v>
      </c>
      <c r="E77" s="7" t="s">
        <v>31</v>
      </c>
    </row>
    <row r="78" spans="1:5" ht="15" customHeight="1" x14ac:dyDescent="0.25">
      <c r="A78" s="5" t="s">
        <v>6</v>
      </c>
      <c r="B78" s="114" t="s">
        <v>234</v>
      </c>
      <c r="C78" s="115"/>
      <c r="D78" s="43">
        <v>8.3299999999999999E-2</v>
      </c>
      <c r="E78" s="34">
        <f t="shared" ref="E78" si="1">ROUND(($E$38*D78),2)</f>
        <v>0</v>
      </c>
    </row>
    <row r="79" spans="1:5" ht="15" customHeight="1" x14ac:dyDescent="0.25">
      <c r="A79" s="5"/>
      <c r="B79" s="121" t="s">
        <v>83</v>
      </c>
      <c r="C79" s="123"/>
      <c r="D79" s="54">
        <f>SUM(D78)</f>
        <v>8.3299999999999999E-2</v>
      </c>
      <c r="E79" s="55">
        <f>SUM(E78)</f>
        <v>0</v>
      </c>
    </row>
    <row r="80" spans="1:5" ht="15" customHeight="1" x14ac:dyDescent="0.25">
      <c r="A80" s="52" t="s">
        <v>8</v>
      </c>
      <c r="B80" s="114" t="s">
        <v>84</v>
      </c>
      <c r="C80" s="115"/>
      <c r="D80" s="50">
        <f>(D74*D79)</f>
        <v>3.3153400000000006E-2</v>
      </c>
      <c r="E80" s="34">
        <f t="shared" ref="E80:E81" si="2">ROUND(($E$38*D80),2)</f>
        <v>0</v>
      </c>
    </row>
    <row r="81" spans="1:5" ht="30" customHeight="1" x14ac:dyDescent="0.25">
      <c r="A81" s="5" t="s">
        <v>11</v>
      </c>
      <c r="B81" s="114" t="s">
        <v>240</v>
      </c>
      <c r="C81" s="115"/>
      <c r="D81" s="43">
        <v>0.121</v>
      </c>
      <c r="E81" s="34">
        <f t="shared" si="2"/>
        <v>0</v>
      </c>
    </row>
    <row r="82" spans="1:5" x14ac:dyDescent="0.25">
      <c r="A82" s="116" t="s">
        <v>79</v>
      </c>
      <c r="B82" s="116"/>
      <c r="C82" s="116"/>
      <c r="D82" s="53">
        <f>SUM(D79:D81)</f>
        <v>0.23745340000000001</v>
      </c>
      <c r="E82" s="35">
        <f>SUM(E79:E81)</f>
        <v>0</v>
      </c>
    </row>
    <row r="83" spans="1:5" x14ac:dyDescent="0.25">
      <c r="A83" s="4"/>
      <c r="B83" s="65"/>
      <c r="C83" s="65"/>
    </row>
    <row r="84" spans="1:5" x14ac:dyDescent="0.25">
      <c r="A84" s="109" t="s">
        <v>85</v>
      </c>
      <c r="B84" s="110"/>
      <c r="C84" s="110"/>
      <c r="D84" s="110"/>
      <c r="E84" s="111"/>
    </row>
    <row r="85" spans="1:5" ht="15" customHeight="1" x14ac:dyDescent="0.25">
      <c r="A85" s="7" t="s">
        <v>86</v>
      </c>
      <c r="B85" s="117" t="s">
        <v>87</v>
      </c>
      <c r="C85" s="118"/>
      <c r="D85" s="7" t="s">
        <v>69</v>
      </c>
      <c r="E85" s="7" t="s">
        <v>31</v>
      </c>
    </row>
    <row r="86" spans="1:5" ht="30" customHeight="1" x14ac:dyDescent="0.25">
      <c r="A86" s="5" t="s">
        <v>6</v>
      </c>
      <c r="B86" s="114" t="s">
        <v>235</v>
      </c>
      <c r="C86" s="115"/>
      <c r="D86" s="43"/>
      <c r="E86" s="34">
        <f t="shared" ref="E86:E87" si="3">ROUND(($E$38*D86),2)</f>
        <v>0</v>
      </c>
    </row>
    <row r="87" spans="1:5" ht="15" customHeight="1" x14ac:dyDescent="0.25">
      <c r="A87" s="8" t="s">
        <v>8</v>
      </c>
      <c r="B87" s="112" t="s">
        <v>88</v>
      </c>
      <c r="C87" s="113"/>
      <c r="D87" s="43">
        <f>D74*D86</f>
        <v>0</v>
      </c>
      <c r="E87" s="34">
        <f t="shared" si="3"/>
        <v>0</v>
      </c>
    </row>
    <row r="88" spans="1:5" x14ac:dyDescent="0.25">
      <c r="A88" s="116" t="s">
        <v>79</v>
      </c>
      <c r="B88" s="116"/>
      <c r="C88" s="116"/>
      <c r="D88" s="53">
        <f>SUM(D86:D87)</f>
        <v>0</v>
      </c>
      <c r="E88" s="35">
        <f>SUM(E86:E87)</f>
        <v>0</v>
      </c>
    </row>
    <row r="89" spans="1:5" x14ac:dyDescent="0.25">
      <c r="A89" s="4"/>
      <c r="B89" s="65"/>
      <c r="C89" s="65"/>
    </row>
    <row r="90" spans="1:5" x14ac:dyDescent="0.25">
      <c r="A90" s="109" t="s">
        <v>89</v>
      </c>
      <c r="B90" s="110"/>
      <c r="C90" s="110"/>
      <c r="D90" s="110"/>
      <c r="E90" s="111"/>
    </row>
    <row r="91" spans="1:5" ht="15" customHeight="1" x14ac:dyDescent="0.25">
      <c r="A91" s="7" t="s">
        <v>90</v>
      </c>
      <c r="B91" s="117" t="s">
        <v>91</v>
      </c>
      <c r="C91" s="118"/>
      <c r="D91" s="7" t="s">
        <v>69</v>
      </c>
      <c r="E91" s="7" t="s">
        <v>31</v>
      </c>
    </row>
    <row r="92" spans="1:5" ht="15" customHeight="1" x14ac:dyDescent="0.25">
      <c r="A92" s="5" t="s">
        <v>6</v>
      </c>
      <c r="B92" s="114" t="s">
        <v>236</v>
      </c>
      <c r="C92" s="115"/>
      <c r="D92" s="43">
        <v>1.8100000000000002E-2</v>
      </c>
      <c r="E92" s="34">
        <f t="shared" ref="E92:E97" si="4">ROUND(($E$38*D92),2)</f>
        <v>0</v>
      </c>
    </row>
    <row r="93" spans="1:5" ht="15" customHeight="1" x14ac:dyDescent="0.25">
      <c r="A93" s="5" t="s">
        <v>8</v>
      </c>
      <c r="B93" s="114" t="s">
        <v>92</v>
      </c>
      <c r="C93" s="115"/>
      <c r="D93" s="43">
        <f>D71*D92</f>
        <v>1.4480000000000001E-3</v>
      </c>
      <c r="E93" s="34">
        <f t="shared" si="4"/>
        <v>0</v>
      </c>
    </row>
    <row r="94" spans="1:5" ht="30" customHeight="1" x14ac:dyDescent="0.25">
      <c r="A94" s="5" t="s">
        <v>11</v>
      </c>
      <c r="B94" s="114" t="s">
        <v>237</v>
      </c>
      <c r="C94" s="115"/>
      <c r="D94" s="43">
        <v>4.2500000000000003E-2</v>
      </c>
      <c r="E94" s="34">
        <f t="shared" si="4"/>
        <v>0</v>
      </c>
    </row>
    <row r="95" spans="1:5" ht="15" customHeight="1" x14ac:dyDescent="0.25">
      <c r="A95" s="5" t="s">
        <v>13</v>
      </c>
      <c r="B95" s="114" t="s">
        <v>238</v>
      </c>
      <c r="C95" s="115"/>
      <c r="D95" s="43">
        <v>2.8999999999999998E-3</v>
      </c>
      <c r="E95" s="34">
        <f t="shared" si="4"/>
        <v>0</v>
      </c>
    </row>
    <row r="96" spans="1:5" ht="15" customHeight="1" x14ac:dyDescent="0.25">
      <c r="A96" s="5" t="s">
        <v>36</v>
      </c>
      <c r="B96" s="114" t="s">
        <v>93</v>
      </c>
      <c r="C96" s="115"/>
      <c r="D96" s="43">
        <f>D74*D95</f>
        <v>1.1542000000000002E-3</v>
      </c>
      <c r="E96" s="34">
        <f t="shared" si="4"/>
        <v>0</v>
      </c>
    </row>
    <row r="97" spans="1:6" ht="30" customHeight="1" x14ac:dyDescent="0.25">
      <c r="A97" s="5" t="s">
        <v>38</v>
      </c>
      <c r="B97" s="114" t="s">
        <v>239</v>
      </c>
      <c r="C97" s="115"/>
      <c r="D97" s="43">
        <v>7.4999999999999997E-3</v>
      </c>
      <c r="E97" s="34">
        <f t="shared" si="4"/>
        <v>0</v>
      </c>
    </row>
    <row r="98" spans="1:6" x14ac:dyDescent="0.25">
      <c r="A98" s="116" t="s">
        <v>79</v>
      </c>
      <c r="B98" s="116"/>
      <c r="C98" s="116"/>
      <c r="D98" s="53">
        <f>SUM(D92:D97)</f>
        <v>7.3602200000000007E-2</v>
      </c>
      <c r="E98" s="35">
        <f>SUM(E92:E97)</f>
        <v>0</v>
      </c>
    </row>
    <row r="99" spans="1:6" x14ac:dyDescent="0.25">
      <c r="A99" s="4"/>
      <c r="B99" s="65"/>
      <c r="C99" s="65"/>
    </row>
    <row r="100" spans="1:6" x14ac:dyDescent="0.25">
      <c r="A100" s="109" t="s">
        <v>95</v>
      </c>
      <c r="B100" s="110"/>
      <c r="C100" s="110"/>
      <c r="D100" s="110"/>
      <c r="E100" s="111"/>
    </row>
    <row r="101" spans="1:6" ht="15" customHeight="1" x14ac:dyDescent="0.25">
      <c r="A101" s="7" t="s">
        <v>96</v>
      </c>
      <c r="B101" s="117" t="s">
        <v>97</v>
      </c>
      <c r="C101" s="118"/>
      <c r="D101" s="7" t="s">
        <v>69</v>
      </c>
      <c r="E101" s="7" t="s">
        <v>31</v>
      </c>
    </row>
    <row r="102" spans="1:6" ht="30" customHeight="1" x14ac:dyDescent="0.25">
      <c r="A102" s="5" t="s">
        <v>6</v>
      </c>
      <c r="B102" s="114" t="s">
        <v>241</v>
      </c>
      <c r="C102" s="115"/>
      <c r="D102" s="43">
        <v>9.4999999999999998E-3</v>
      </c>
      <c r="E102" s="34">
        <f t="shared" ref="E102:E107" si="5">ROUND(($E$38*D102),2)</f>
        <v>0</v>
      </c>
    </row>
    <row r="103" spans="1:6" ht="15" customHeight="1" x14ac:dyDescent="0.25">
      <c r="A103" s="5" t="s">
        <v>8</v>
      </c>
      <c r="B103" s="114" t="s">
        <v>242</v>
      </c>
      <c r="C103" s="115"/>
      <c r="D103" s="43"/>
      <c r="E103" s="34">
        <f t="shared" si="5"/>
        <v>0</v>
      </c>
    </row>
    <row r="104" spans="1:6" ht="30" customHeight="1" x14ac:dyDescent="0.25">
      <c r="A104" s="5" t="s">
        <v>11</v>
      </c>
      <c r="B104" s="114" t="s">
        <v>244</v>
      </c>
      <c r="C104" s="115"/>
      <c r="D104" s="43"/>
      <c r="E104" s="34">
        <f t="shared" si="5"/>
        <v>0</v>
      </c>
    </row>
    <row r="105" spans="1:6" ht="15" customHeight="1" x14ac:dyDescent="0.25">
      <c r="A105" s="5" t="s">
        <v>13</v>
      </c>
      <c r="B105" s="114" t="s">
        <v>243</v>
      </c>
      <c r="C105" s="115"/>
      <c r="D105" s="43"/>
      <c r="E105" s="34">
        <f t="shared" si="5"/>
        <v>0</v>
      </c>
    </row>
    <row r="106" spans="1:6" ht="15" customHeight="1" x14ac:dyDescent="0.25">
      <c r="A106" s="5" t="s">
        <v>36</v>
      </c>
      <c r="B106" s="114" t="s">
        <v>245</v>
      </c>
      <c r="C106" s="115"/>
      <c r="D106" s="43"/>
      <c r="E106" s="34">
        <f t="shared" si="5"/>
        <v>0</v>
      </c>
      <c r="F106" s="66"/>
    </row>
    <row r="107" spans="1:6" ht="15" customHeight="1" x14ac:dyDescent="0.25">
      <c r="A107" s="5" t="s">
        <v>38</v>
      </c>
      <c r="B107" s="114" t="s">
        <v>246</v>
      </c>
      <c r="C107" s="115"/>
      <c r="D107" s="43"/>
      <c r="E107" s="34">
        <f t="shared" si="5"/>
        <v>0</v>
      </c>
    </row>
    <row r="108" spans="1:6" x14ac:dyDescent="0.25">
      <c r="A108" s="116" t="s">
        <v>83</v>
      </c>
      <c r="B108" s="116"/>
      <c r="C108" s="116"/>
      <c r="D108" s="53">
        <f>SUM(D102:D107)</f>
        <v>9.4999999999999998E-3</v>
      </c>
      <c r="E108" s="35">
        <f>SUM(E102:E107)</f>
        <v>0</v>
      </c>
    </row>
    <row r="109" spans="1:6" ht="30" customHeight="1" x14ac:dyDescent="0.25">
      <c r="A109" s="5" t="s">
        <v>40</v>
      </c>
      <c r="B109" s="114" t="s">
        <v>247</v>
      </c>
      <c r="C109" s="115"/>
      <c r="D109" s="43">
        <f>D74*(D82+D108)</f>
        <v>9.8287453200000027E-2</v>
      </c>
      <c r="E109" s="34">
        <f t="shared" ref="E109" si="6">ROUND(($E$38*D109),2)</f>
        <v>0</v>
      </c>
    </row>
    <row r="110" spans="1:6" x14ac:dyDescent="0.25">
      <c r="A110" s="116" t="s">
        <v>79</v>
      </c>
      <c r="B110" s="116"/>
      <c r="C110" s="116"/>
      <c r="D110" s="53">
        <f>SUM(D108:D109)</f>
        <v>0.10778745320000002</v>
      </c>
      <c r="E110" s="35">
        <f>SUM(E108:E109)</f>
        <v>0</v>
      </c>
    </row>
    <row r="111" spans="1:6" x14ac:dyDescent="0.25">
      <c r="A111" s="4"/>
      <c r="B111" s="65"/>
      <c r="C111" s="65"/>
    </row>
    <row r="112" spans="1:6" ht="15" customHeight="1" x14ac:dyDescent="0.25">
      <c r="A112" s="119" t="s">
        <v>98</v>
      </c>
      <c r="B112" s="119"/>
      <c r="C112" s="119"/>
      <c r="D112" s="119"/>
      <c r="E112" s="119"/>
    </row>
    <row r="113" spans="1:5" ht="15" customHeight="1" x14ac:dyDescent="0.25">
      <c r="A113" s="26">
        <v>4</v>
      </c>
      <c r="B113" s="144" t="s">
        <v>99</v>
      </c>
      <c r="C113" s="145"/>
      <c r="D113" s="26" t="s">
        <v>69</v>
      </c>
      <c r="E113" s="26" t="s">
        <v>31</v>
      </c>
    </row>
    <row r="114" spans="1:5" ht="15" customHeight="1" x14ac:dyDescent="0.25">
      <c r="A114" s="5" t="s">
        <v>67</v>
      </c>
      <c r="B114" s="114" t="s">
        <v>100</v>
      </c>
      <c r="C114" s="115"/>
      <c r="D114" s="43">
        <f>D74</f>
        <v>0.39800000000000008</v>
      </c>
      <c r="E114" s="34">
        <f>E74</f>
        <v>0</v>
      </c>
    </row>
    <row r="115" spans="1:5" ht="15" customHeight="1" x14ac:dyDescent="0.25">
      <c r="A115" s="5" t="s">
        <v>81</v>
      </c>
      <c r="B115" s="114" t="s">
        <v>101</v>
      </c>
      <c r="C115" s="115"/>
      <c r="D115" s="43">
        <f>D82</f>
        <v>0.23745340000000001</v>
      </c>
      <c r="E115" s="34">
        <f>E82</f>
        <v>0</v>
      </c>
    </row>
    <row r="116" spans="1:5" ht="15" customHeight="1" x14ac:dyDescent="0.25">
      <c r="A116" s="5" t="s">
        <v>86</v>
      </c>
      <c r="B116" s="114" t="s">
        <v>87</v>
      </c>
      <c r="C116" s="115"/>
      <c r="D116" s="43">
        <f>D88</f>
        <v>0</v>
      </c>
      <c r="E116" s="34">
        <f>E88</f>
        <v>0</v>
      </c>
    </row>
    <row r="117" spans="1:5" ht="15" customHeight="1" x14ac:dyDescent="0.25">
      <c r="A117" s="5" t="s">
        <v>90</v>
      </c>
      <c r="B117" s="114" t="s">
        <v>102</v>
      </c>
      <c r="C117" s="115"/>
      <c r="D117" s="43">
        <f>D98</f>
        <v>7.3602200000000007E-2</v>
      </c>
      <c r="E117" s="34">
        <f>E98</f>
        <v>0</v>
      </c>
    </row>
    <row r="118" spans="1:5" ht="15" customHeight="1" x14ac:dyDescent="0.25">
      <c r="A118" s="5" t="s">
        <v>96</v>
      </c>
      <c r="B118" s="114" t="s">
        <v>103</v>
      </c>
      <c r="C118" s="115"/>
      <c r="D118" s="43">
        <f>D110</f>
        <v>0.10778745320000002</v>
      </c>
      <c r="E118" s="34">
        <f>E110</f>
        <v>0</v>
      </c>
    </row>
    <row r="119" spans="1:5" ht="15" customHeight="1" x14ac:dyDescent="0.25">
      <c r="A119" s="5" t="s">
        <v>104</v>
      </c>
      <c r="B119" s="114" t="s">
        <v>105</v>
      </c>
      <c r="C119" s="115"/>
      <c r="D119" s="43">
        <v>0</v>
      </c>
      <c r="E119" s="34">
        <v>0</v>
      </c>
    </row>
    <row r="120" spans="1:5" x14ac:dyDescent="0.25">
      <c r="A120" s="121" t="s">
        <v>94</v>
      </c>
      <c r="B120" s="122"/>
      <c r="C120" s="123"/>
      <c r="D120" s="56">
        <f>SUM(D114:D119)</f>
        <v>0.81684305320000017</v>
      </c>
      <c r="E120" s="35">
        <f>SUM(E114:E119)</f>
        <v>0</v>
      </c>
    </row>
    <row r="121" spans="1:5" x14ac:dyDescent="0.25">
      <c r="A121" s="4"/>
      <c r="B121" s="65"/>
      <c r="C121" s="65"/>
    </row>
    <row r="122" spans="1:5" ht="15" customHeight="1" x14ac:dyDescent="0.25">
      <c r="A122" s="119" t="s">
        <v>106</v>
      </c>
      <c r="B122" s="119"/>
      <c r="C122" s="119"/>
      <c r="D122" s="119"/>
      <c r="E122" s="119"/>
    </row>
    <row r="123" spans="1:5" ht="15" customHeight="1" x14ac:dyDescent="0.25">
      <c r="A123" s="42" t="s">
        <v>67</v>
      </c>
      <c r="B123" s="124" t="s">
        <v>107</v>
      </c>
      <c r="C123" s="126"/>
      <c r="D123" s="42" t="s">
        <v>69</v>
      </c>
      <c r="E123" s="67" t="s">
        <v>138</v>
      </c>
    </row>
    <row r="124" spans="1:5" ht="15" customHeight="1" x14ac:dyDescent="0.25">
      <c r="A124" s="42" t="s">
        <v>6</v>
      </c>
      <c r="B124" s="124" t="s">
        <v>108</v>
      </c>
      <c r="C124" s="126"/>
      <c r="D124" s="44"/>
      <c r="E124" s="146">
        <f>ROUND((E148*D139),2)</f>
        <v>0</v>
      </c>
    </row>
    <row r="125" spans="1:5" ht="15" customHeight="1" x14ac:dyDescent="0.25">
      <c r="A125" s="49" t="s">
        <v>109</v>
      </c>
      <c r="B125" s="130" t="s">
        <v>110</v>
      </c>
      <c r="C125" s="131"/>
      <c r="D125" s="57"/>
      <c r="E125" s="147"/>
    </row>
    <row r="126" spans="1:5" ht="15" customHeight="1" x14ac:dyDescent="0.25">
      <c r="A126" s="49" t="s">
        <v>111</v>
      </c>
      <c r="B126" s="130" t="s">
        <v>112</v>
      </c>
      <c r="C126" s="131"/>
      <c r="D126" s="57"/>
      <c r="E126" s="147"/>
    </row>
    <row r="127" spans="1:5" ht="15" customHeight="1" x14ac:dyDescent="0.25">
      <c r="A127" s="49" t="s">
        <v>113</v>
      </c>
      <c r="B127" s="130" t="s">
        <v>114</v>
      </c>
      <c r="C127" s="131"/>
      <c r="D127" s="57"/>
      <c r="E127" s="147"/>
    </row>
    <row r="128" spans="1:5" ht="15" customHeight="1" x14ac:dyDescent="0.25">
      <c r="A128" s="49" t="s">
        <v>115</v>
      </c>
      <c r="B128" s="130" t="s">
        <v>116</v>
      </c>
      <c r="C128" s="131"/>
      <c r="D128" s="57"/>
      <c r="E128" s="147"/>
    </row>
    <row r="129" spans="1:6" ht="15" customHeight="1" x14ac:dyDescent="0.25">
      <c r="A129" s="42" t="s">
        <v>8</v>
      </c>
      <c r="B129" s="124" t="s">
        <v>117</v>
      </c>
      <c r="C129" s="126"/>
      <c r="D129" s="57"/>
      <c r="E129" s="147"/>
    </row>
    <row r="130" spans="1:6" ht="15" customHeight="1" x14ac:dyDescent="0.25">
      <c r="A130" s="42" t="s">
        <v>11</v>
      </c>
      <c r="B130" s="124" t="s">
        <v>118</v>
      </c>
      <c r="C130" s="125"/>
      <c r="D130" s="40"/>
      <c r="E130" s="147"/>
    </row>
    <row r="131" spans="1:6" ht="15" customHeight="1" x14ac:dyDescent="0.25">
      <c r="A131" s="49" t="s">
        <v>119</v>
      </c>
      <c r="B131" s="130" t="s">
        <v>120</v>
      </c>
      <c r="C131" s="143"/>
      <c r="D131" s="63"/>
      <c r="E131" s="147"/>
    </row>
    <row r="132" spans="1:6" x14ac:dyDescent="0.25">
      <c r="A132" s="49" t="s">
        <v>121</v>
      </c>
      <c r="B132" s="130" t="s">
        <v>122</v>
      </c>
      <c r="C132" s="131"/>
      <c r="D132" s="57">
        <v>6.4999999999999997E-3</v>
      </c>
      <c r="E132" s="147"/>
    </row>
    <row r="133" spans="1:6" ht="15" customHeight="1" x14ac:dyDescent="0.25">
      <c r="A133" s="49" t="s">
        <v>123</v>
      </c>
      <c r="B133" s="130" t="s">
        <v>124</v>
      </c>
      <c r="C133" s="131"/>
      <c r="D133" s="57">
        <v>0.03</v>
      </c>
      <c r="E133" s="147"/>
    </row>
    <row r="134" spans="1:6" ht="15" customHeight="1" x14ac:dyDescent="0.25">
      <c r="A134" s="49" t="s">
        <v>125</v>
      </c>
      <c r="B134" s="130" t="s">
        <v>126</v>
      </c>
      <c r="C134" s="131"/>
      <c r="D134" s="57"/>
      <c r="E134" s="147"/>
    </row>
    <row r="135" spans="1:6" ht="15" customHeight="1" x14ac:dyDescent="0.25">
      <c r="A135" s="49" t="s">
        <v>127</v>
      </c>
      <c r="B135" s="130" t="s">
        <v>128</v>
      </c>
      <c r="C135" s="131"/>
      <c r="D135" s="57"/>
      <c r="E135" s="147"/>
    </row>
    <row r="136" spans="1:6" ht="15" customHeight="1" x14ac:dyDescent="0.25">
      <c r="A136" s="49" t="s">
        <v>129</v>
      </c>
      <c r="B136" s="130" t="s">
        <v>130</v>
      </c>
      <c r="C136" s="131"/>
      <c r="D136" s="57">
        <v>0.05</v>
      </c>
      <c r="E136" s="147"/>
      <c r="F136" s="68"/>
    </row>
    <row r="137" spans="1:6" ht="15" customHeight="1" x14ac:dyDescent="0.25">
      <c r="A137" s="49" t="s">
        <v>131</v>
      </c>
      <c r="B137" s="130" t="s">
        <v>132</v>
      </c>
      <c r="C137" s="131"/>
      <c r="D137" s="57"/>
      <c r="E137" s="147"/>
    </row>
    <row r="138" spans="1:6" ht="15" customHeight="1" x14ac:dyDescent="0.25">
      <c r="A138" s="49"/>
      <c r="B138" s="130" t="s">
        <v>133</v>
      </c>
      <c r="C138" s="131"/>
      <c r="D138" s="57">
        <f>SUM(D132:D137)</f>
        <v>8.6499999999999994E-2</v>
      </c>
      <c r="E138" s="147"/>
    </row>
    <row r="139" spans="1:6" ht="30" customHeight="1" x14ac:dyDescent="0.25">
      <c r="A139" s="42" t="s">
        <v>79</v>
      </c>
      <c r="B139" s="124" t="s">
        <v>134</v>
      </c>
      <c r="C139" s="126"/>
      <c r="D139" s="51">
        <f>((((1+D125+D126+D127)*(1+D128)*(1+D129))/(1-D138))-1)</f>
        <v>9.4690749863163726E-2</v>
      </c>
      <c r="E139" s="148"/>
      <c r="F139" s="69"/>
    </row>
    <row r="140" spans="1:6" x14ac:dyDescent="0.25">
      <c r="A140" s="4"/>
      <c r="B140" s="65"/>
      <c r="C140" s="65"/>
    </row>
    <row r="141" spans="1:6" ht="15" customHeight="1" x14ac:dyDescent="0.25">
      <c r="A141" s="119" t="s">
        <v>135</v>
      </c>
      <c r="B141" s="119"/>
      <c r="C141" s="119"/>
      <c r="D141" s="119"/>
      <c r="E141" s="119"/>
    </row>
    <row r="142" spans="1:6" ht="15" customHeight="1" x14ac:dyDescent="0.25">
      <c r="A142" s="119" t="s">
        <v>136</v>
      </c>
      <c r="B142" s="119"/>
      <c r="C142" s="119"/>
      <c r="D142" s="119"/>
      <c r="E142" s="119"/>
    </row>
    <row r="143" spans="1:6" ht="15" customHeight="1" x14ac:dyDescent="0.25">
      <c r="A143" s="119" t="s">
        <v>137</v>
      </c>
      <c r="B143" s="119"/>
      <c r="C143" s="119"/>
      <c r="D143" s="119"/>
      <c r="E143" s="42" t="s">
        <v>138</v>
      </c>
    </row>
    <row r="144" spans="1:6" ht="15" customHeight="1" x14ac:dyDescent="0.25">
      <c r="A144" s="49" t="s">
        <v>6</v>
      </c>
      <c r="B144" s="120" t="s">
        <v>139</v>
      </c>
      <c r="C144" s="120"/>
      <c r="D144" s="120"/>
      <c r="E144" s="58">
        <f>E38</f>
        <v>0</v>
      </c>
    </row>
    <row r="145" spans="1:5" ht="15" customHeight="1" x14ac:dyDescent="0.25">
      <c r="A145" s="49" t="s">
        <v>8</v>
      </c>
      <c r="B145" s="120" t="s">
        <v>140</v>
      </c>
      <c r="C145" s="120"/>
      <c r="D145" s="120"/>
      <c r="E145" s="58">
        <f>E50</f>
        <v>0</v>
      </c>
    </row>
    <row r="146" spans="1:5" ht="15" customHeight="1" x14ac:dyDescent="0.25">
      <c r="A146" s="49" t="s">
        <v>11</v>
      </c>
      <c r="B146" s="120" t="s">
        <v>141</v>
      </c>
      <c r="C146" s="120"/>
      <c r="D146" s="120"/>
      <c r="E146" s="58">
        <f>E60</f>
        <v>0</v>
      </c>
    </row>
    <row r="147" spans="1:5" ht="15" customHeight="1" x14ac:dyDescent="0.25">
      <c r="A147" s="49" t="s">
        <v>13</v>
      </c>
      <c r="B147" s="120" t="s">
        <v>99</v>
      </c>
      <c r="C147" s="120"/>
      <c r="D147" s="120"/>
      <c r="E147" s="58">
        <f>E120</f>
        <v>0</v>
      </c>
    </row>
    <row r="148" spans="1:5" ht="15" customHeight="1" x14ac:dyDescent="0.25">
      <c r="A148" s="119" t="s">
        <v>142</v>
      </c>
      <c r="B148" s="119"/>
      <c r="C148" s="119"/>
      <c r="D148" s="119"/>
      <c r="E148" s="59">
        <f>SUM(E144:E147)</f>
        <v>0</v>
      </c>
    </row>
    <row r="149" spans="1:5" ht="15" customHeight="1" x14ac:dyDescent="0.25">
      <c r="A149" s="49" t="s">
        <v>36</v>
      </c>
      <c r="B149" s="120" t="s">
        <v>143</v>
      </c>
      <c r="C149" s="120"/>
      <c r="D149" s="120"/>
      <c r="E149" s="58">
        <f>ROUND((E148*D139),2)</f>
        <v>0</v>
      </c>
    </row>
    <row r="150" spans="1:5" ht="15" customHeight="1" x14ac:dyDescent="0.25">
      <c r="A150" s="119" t="s">
        <v>144</v>
      </c>
      <c r="B150" s="119"/>
      <c r="C150" s="119"/>
      <c r="D150" s="119"/>
      <c r="E150" s="59">
        <f>SUM(E148:E149)</f>
        <v>0</v>
      </c>
    </row>
  </sheetData>
  <mergeCells count="142">
    <mergeCell ref="A150:D150"/>
    <mergeCell ref="A142:E142"/>
    <mergeCell ref="A143:D143"/>
    <mergeCell ref="B144:D144"/>
    <mergeCell ref="B145:D145"/>
    <mergeCell ref="B146:D146"/>
    <mergeCell ref="B147:D147"/>
    <mergeCell ref="A141:E141"/>
    <mergeCell ref="B129:C129"/>
    <mergeCell ref="B130:C130"/>
    <mergeCell ref="B131:C131"/>
    <mergeCell ref="B132:C132"/>
    <mergeCell ref="B133:C133"/>
    <mergeCell ref="B134:C134"/>
    <mergeCell ref="A148:D148"/>
    <mergeCell ref="B149:D149"/>
    <mergeCell ref="B119:C119"/>
    <mergeCell ref="A120:C120"/>
    <mergeCell ref="A122:E122"/>
    <mergeCell ref="B123:C123"/>
    <mergeCell ref="B124:C124"/>
    <mergeCell ref="E124:E139"/>
    <mergeCell ref="B125:C125"/>
    <mergeCell ref="B126:C126"/>
    <mergeCell ref="B127:C127"/>
    <mergeCell ref="B128:C128"/>
    <mergeCell ref="B135:C135"/>
    <mergeCell ref="B136:C136"/>
    <mergeCell ref="B137:C137"/>
    <mergeCell ref="B138:C138"/>
    <mergeCell ref="B139:C139"/>
    <mergeCell ref="B113:C113"/>
    <mergeCell ref="B114:C114"/>
    <mergeCell ref="B115:C115"/>
    <mergeCell ref="B116:C116"/>
    <mergeCell ref="B117:C117"/>
    <mergeCell ref="B118:C118"/>
    <mergeCell ref="B106:C106"/>
    <mergeCell ref="B107:C107"/>
    <mergeCell ref="A108:C108"/>
    <mergeCell ref="B109:C109"/>
    <mergeCell ref="A110:C110"/>
    <mergeCell ref="A112:E112"/>
    <mergeCell ref="A100:E100"/>
    <mergeCell ref="B101:C101"/>
    <mergeCell ref="B102:C102"/>
    <mergeCell ref="B103:C103"/>
    <mergeCell ref="B104:C104"/>
    <mergeCell ref="B105:C105"/>
    <mergeCell ref="B93:C93"/>
    <mergeCell ref="B94:C94"/>
    <mergeCell ref="B95:C95"/>
    <mergeCell ref="B96:C96"/>
    <mergeCell ref="B97:C97"/>
    <mergeCell ref="A98:C98"/>
    <mergeCell ref="B86:C86"/>
    <mergeCell ref="B87:C87"/>
    <mergeCell ref="A88:C88"/>
    <mergeCell ref="A90:E90"/>
    <mergeCell ref="B91:C91"/>
    <mergeCell ref="B92:C92"/>
    <mergeCell ref="B79:C79"/>
    <mergeCell ref="B80:C80"/>
    <mergeCell ref="B81:C81"/>
    <mergeCell ref="A82:C82"/>
    <mergeCell ref="A84:E84"/>
    <mergeCell ref="B85:C85"/>
    <mergeCell ref="B72:C72"/>
    <mergeCell ref="B73:C73"/>
    <mergeCell ref="A74:C74"/>
    <mergeCell ref="A76:E76"/>
    <mergeCell ref="B77:C77"/>
    <mergeCell ref="B78:C78"/>
    <mergeCell ref="B66:C66"/>
    <mergeCell ref="B67:C67"/>
    <mergeCell ref="B68:C68"/>
    <mergeCell ref="B69:C69"/>
    <mergeCell ref="B70:C70"/>
    <mergeCell ref="B71:C71"/>
    <mergeCell ref="B59:D59"/>
    <mergeCell ref="A60:D60"/>
    <mergeCell ref="A61:E61"/>
    <mergeCell ref="A63:E63"/>
    <mergeCell ref="A64:E64"/>
    <mergeCell ref="B65:C65"/>
    <mergeCell ref="A51:E51"/>
    <mergeCell ref="A54:E54"/>
    <mergeCell ref="B55:D55"/>
    <mergeCell ref="B56:D56"/>
    <mergeCell ref="B57:D57"/>
    <mergeCell ref="B58:D58"/>
    <mergeCell ref="B45:D45"/>
    <mergeCell ref="B46:D46"/>
    <mergeCell ref="B47:D47"/>
    <mergeCell ref="B48:D48"/>
    <mergeCell ref="B49:D49"/>
    <mergeCell ref="A50:D50"/>
    <mergeCell ref="B37:D37"/>
    <mergeCell ref="A38:D38"/>
    <mergeCell ref="A41:E41"/>
    <mergeCell ref="B42:D42"/>
    <mergeCell ref="B43:D43"/>
    <mergeCell ref="B44:D44"/>
    <mergeCell ref="B31:D31"/>
    <mergeCell ref="B32:D32"/>
    <mergeCell ref="B33:D33"/>
    <mergeCell ref="B34:D34"/>
    <mergeCell ref="B35:D35"/>
    <mergeCell ref="B36:D36"/>
    <mergeCell ref="B26:C26"/>
    <mergeCell ref="D26:E26"/>
    <mergeCell ref="B27:C27"/>
    <mergeCell ref="D27:E27"/>
    <mergeCell ref="A29:E29"/>
    <mergeCell ref="B30:D30"/>
    <mergeCell ref="A22:E22"/>
    <mergeCell ref="B23:C23"/>
    <mergeCell ref="D23:E23"/>
    <mergeCell ref="B24:C24"/>
    <mergeCell ref="D24:E24"/>
    <mergeCell ref="B25:C25"/>
    <mergeCell ref="D25:E25"/>
    <mergeCell ref="B16:C16"/>
    <mergeCell ref="D16:E16"/>
    <mergeCell ref="A18:E18"/>
    <mergeCell ref="A19:B19"/>
    <mergeCell ref="D19:E19"/>
    <mergeCell ref="A20:B20"/>
    <mergeCell ref="D20:E20"/>
    <mergeCell ref="A12:E12"/>
    <mergeCell ref="B13:C13"/>
    <mergeCell ref="D13:E13"/>
    <mergeCell ref="B14:C14"/>
    <mergeCell ref="D14:E14"/>
    <mergeCell ref="B15:C15"/>
    <mergeCell ref="D15:E15"/>
    <mergeCell ref="A3:E3"/>
    <mergeCell ref="A6:E6"/>
    <mergeCell ref="A7:E7"/>
    <mergeCell ref="A8:E8"/>
    <mergeCell ref="A9:B9"/>
    <mergeCell ref="A10:E1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16"/>
  <sheetViews>
    <sheetView workbookViewId="0">
      <selection activeCell="F10" sqref="F10:F14"/>
    </sheetView>
  </sheetViews>
  <sheetFormatPr defaultRowHeight="15" x14ac:dyDescent="0.25"/>
  <cols>
    <col min="1" max="1" width="7.5703125" customWidth="1"/>
    <col min="2" max="2" width="44.7109375" customWidth="1"/>
    <col min="3" max="3" width="7.42578125" customWidth="1"/>
    <col min="4" max="4" width="19.7109375" customWidth="1"/>
    <col min="5" max="5" width="8.140625" customWidth="1"/>
    <col min="6" max="6" width="14.85546875" customWidth="1"/>
    <col min="7" max="7" width="15" customWidth="1"/>
    <col min="8" max="8" width="12.28515625" customWidth="1"/>
  </cols>
  <sheetData>
    <row r="2" spans="1:8" x14ac:dyDescent="0.25">
      <c r="A2" s="149" t="s">
        <v>145</v>
      </c>
      <c r="B2" s="149"/>
      <c r="C2" s="149"/>
      <c r="D2" s="149"/>
      <c r="E2" s="149"/>
      <c r="F2" s="149"/>
      <c r="G2" s="149"/>
      <c r="H2" s="149"/>
    </row>
    <row r="3" spans="1:8" x14ac:dyDescent="0.25">
      <c r="A3" s="150" t="s">
        <v>146</v>
      </c>
      <c r="B3" s="150"/>
      <c r="C3" s="150"/>
      <c r="D3" s="150"/>
      <c r="E3" s="150"/>
      <c r="F3" s="150"/>
      <c r="G3" s="150"/>
      <c r="H3" s="150"/>
    </row>
    <row r="4" spans="1:8" x14ac:dyDescent="0.25">
      <c r="A4" s="24"/>
      <c r="B4" s="2"/>
    </row>
    <row r="5" spans="1:8" x14ac:dyDescent="0.25">
      <c r="A5" s="109" t="s">
        <v>147</v>
      </c>
      <c r="B5" s="110"/>
      <c r="C5" s="110"/>
      <c r="D5" s="110"/>
      <c r="E5" s="110"/>
      <c r="F5" s="110"/>
      <c r="G5" s="110"/>
      <c r="H5" s="111"/>
    </row>
    <row r="6" spans="1:8" x14ac:dyDescent="0.25">
      <c r="A6" s="151" t="s">
        <v>148</v>
      </c>
      <c r="B6" s="151" t="s">
        <v>149</v>
      </c>
      <c r="C6" s="151" t="s">
        <v>150</v>
      </c>
      <c r="D6" s="151" t="s">
        <v>151</v>
      </c>
      <c r="E6" s="151" t="s">
        <v>152</v>
      </c>
      <c r="F6" s="151" t="s">
        <v>153</v>
      </c>
      <c r="G6" s="151" t="s">
        <v>154</v>
      </c>
      <c r="H6" s="151" t="s">
        <v>155</v>
      </c>
    </row>
    <row r="7" spans="1:8" x14ac:dyDescent="0.25">
      <c r="A7" s="152"/>
      <c r="B7" s="152"/>
      <c r="C7" s="152"/>
      <c r="D7" s="152"/>
      <c r="E7" s="153"/>
      <c r="F7" s="153"/>
      <c r="G7" s="153"/>
      <c r="H7" s="153"/>
    </row>
    <row r="8" spans="1:8" ht="30" x14ac:dyDescent="0.25">
      <c r="A8" s="152"/>
      <c r="B8" s="152"/>
      <c r="C8" s="152"/>
      <c r="D8" s="152"/>
      <c r="E8" s="151" t="s">
        <v>156</v>
      </c>
      <c r="F8" s="25" t="s">
        <v>157</v>
      </c>
      <c r="G8" s="151" t="s">
        <v>158</v>
      </c>
      <c r="H8" s="151" t="s">
        <v>159</v>
      </c>
    </row>
    <row r="9" spans="1:8" x14ac:dyDescent="0.25">
      <c r="A9" s="153"/>
      <c r="B9" s="153"/>
      <c r="C9" s="153"/>
      <c r="D9" s="153"/>
      <c r="E9" s="153"/>
      <c r="F9" s="26" t="s">
        <v>138</v>
      </c>
      <c r="G9" s="153"/>
      <c r="H9" s="153"/>
    </row>
    <row r="10" spans="1:8" ht="30" x14ac:dyDescent="0.25">
      <c r="A10" s="8">
        <v>1</v>
      </c>
      <c r="B10" s="18" t="s">
        <v>207</v>
      </c>
      <c r="C10" s="8" t="s">
        <v>150</v>
      </c>
      <c r="D10" s="19" t="s">
        <v>160</v>
      </c>
      <c r="E10" s="10">
        <v>4</v>
      </c>
      <c r="F10" s="32"/>
      <c r="G10" s="70">
        <f>E10*F10</f>
        <v>0</v>
      </c>
      <c r="H10" s="70">
        <f>G10/12</f>
        <v>0</v>
      </c>
    </row>
    <row r="11" spans="1:8" ht="30" x14ac:dyDescent="0.25">
      <c r="A11" s="8">
        <v>2</v>
      </c>
      <c r="B11" s="18" t="s">
        <v>161</v>
      </c>
      <c r="C11" s="8" t="s">
        <v>150</v>
      </c>
      <c r="D11" s="19" t="s">
        <v>160</v>
      </c>
      <c r="E11" s="8">
        <v>4</v>
      </c>
      <c r="F11" s="32"/>
      <c r="G11" s="70">
        <f t="shared" ref="G11:G14" si="0">E11*F11</f>
        <v>0</v>
      </c>
      <c r="H11" s="70">
        <f t="shared" ref="H11:H14" si="1">G11/12</f>
        <v>0</v>
      </c>
    </row>
    <row r="12" spans="1:8" ht="30" x14ac:dyDescent="0.25">
      <c r="A12" s="8">
        <v>3</v>
      </c>
      <c r="B12" s="18" t="s">
        <v>162</v>
      </c>
      <c r="C12" s="8" t="s">
        <v>150</v>
      </c>
      <c r="D12" s="19" t="s">
        <v>160</v>
      </c>
      <c r="E12" s="8">
        <v>4</v>
      </c>
      <c r="F12" s="32"/>
      <c r="G12" s="70">
        <f t="shared" si="0"/>
        <v>0</v>
      </c>
      <c r="H12" s="70">
        <f t="shared" si="1"/>
        <v>0</v>
      </c>
    </row>
    <row r="13" spans="1:8" ht="30" x14ac:dyDescent="0.25">
      <c r="A13" s="8">
        <v>4</v>
      </c>
      <c r="B13" s="18" t="s">
        <v>163</v>
      </c>
      <c r="C13" s="8" t="s">
        <v>164</v>
      </c>
      <c r="D13" s="19" t="s">
        <v>165</v>
      </c>
      <c r="E13" s="8">
        <v>4</v>
      </c>
      <c r="F13" s="32"/>
      <c r="G13" s="70">
        <f t="shared" si="0"/>
        <v>0</v>
      </c>
      <c r="H13" s="70">
        <f t="shared" si="1"/>
        <v>0</v>
      </c>
    </row>
    <row r="14" spans="1:8" ht="30" x14ac:dyDescent="0.25">
      <c r="A14" s="8">
        <v>5</v>
      </c>
      <c r="B14" s="18" t="s">
        <v>166</v>
      </c>
      <c r="C14" s="8" t="s">
        <v>164</v>
      </c>
      <c r="D14" s="19" t="s">
        <v>167</v>
      </c>
      <c r="E14" s="8">
        <v>8</v>
      </c>
      <c r="F14" s="32"/>
      <c r="G14" s="70">
        <f t="shared" si="0"/>
        <v>0</v>
      </c>
      <c r="H14" s="70">
        <f t="shared" si="1"/>
        <v>0</v>
      </c>
    </row>
    <row r="15" spans="1:8" ht="15" customHeight="1" x14ac:dyDescent="0.25">
      <c r="A15" s="121" t="s">
        <v>168</v>
      </c>
      <c r="B15" s="122"/>
      <c r="C15" s="122"/>
      <c r="D15" s="122"/>
      <c r="E15" s="122"/>
      <c r="F15" s="122"/>
      <c r="G15" s="123"/>
      <c r="H15" s="55">
        <f>SUM(H10:H14)</f>
        <v>0</v>
      </c>
    </row>
    <row r="16" spans="1:8" x14ac:dyDescent="0.25">
      <c r="A16" s="121" t="s">
        <v>169</v>
      </c>
      <c r="B16" s="122"/>
      <c r="C16" s="122"/>
      <c r="D16" s="122"/>
      <c r="E16" s="122"/>
      <c r="F16" s="122"/>
      <c r="G16" s="123"/>
      <c r="H16" s="5">
        <f>SUM('AN XII-4 RESUMO MO'!B10:B16)</f>
        <v>14</v>
      </c>
    </row>
  </sheetData>
  <mergeCells count="16">
    <mergeCell ref="A16:G16"/>
    <mergeCell ref="A2:H2"/>
    <mergeCell ref="A3:H3"/>
    <mergeCell ref="A5:H5"/>
    <mergeCell ref="A6:A9"/>
    <mergeCell ref="B6:B9"/>
    <mergeCell ref="C6:C9"/>
    <mergeCell ref="D6:D9"/>
    <mergeCell ref="E6:E7"/>
    <mergeCell ref="F6:F7"/>
    <mergeCell ref="G6:G7"/>
    <mergeCell ref="H6:H7"/>
    <mergeCell ref="E8:E9"/>
    <mergeCell ref="G8:G9"/>
    <mergeCell ref="H8:H9"/>
    <mergeCell ref="A15:G1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ENG</vt:lpstr>
      <vt:lpstr>Aux Adm</vt:lpstr>
      <vt:lpstr>Enc Ger</vt:lpstr>
      <vt:lpstr>Téc Eletric</vt:lpstr>
      <vt:lpstr>Bomb Hid</vt:lpstr>
      <vt:lpstr>Téc Tel Rede</vt:lpstr>
      <vt:lpstr>Téc Ref</vt:lpstr>
      <vt:lpstr>Ajud Manut</vt:lpstr>
      <vt:lpstr>AN. Xll 2 UNIFORME (2)</vt:lpstr>
      <vt:lpstr>AN. Xll 2 UNIFORME</vt:lpstr>
      <vt:lpstr>AN. Xll 3 EPI'S</vt:lpstr>
      <vt:lpstr>QUAD SAL</vt:lpstr>
      <vt:lpstr>AN XI M.O EVENTUAL</vt:lpstr>
      <vt:lpstr>AN XII-4 RESUMO MO</vt:lpstr>
      <vt:lpstr>AN XIV BASICOS</vt:lpstr>
      <vt:lpstr>XV  NÃO BASICO</vt:lpstr>
      <vt:lpstr>AN XVI RES. VALOR SER. E MAT.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Eduardo Miranda Lopes</cp:lastModifiedBy>
  <cp:lastPrinted>2019-08-09T18:59:12Z</cp:lastPrinted>
  <dcterms:created xsi:type="dcterms:W3CDTF">2019-07-23T15:29:33Z</dcterms:created>
  <dcterms:modified xsi:type="dcterms:W3CDTF">2019-10-22T13:36:48Z</dcterms:modified>
</cp:coreProperties>
</file>